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74\"/>
    </mc:Choice>
  </mc:AlternateContent>
  <xr:revisionPtr revIDLastSave="0" documentId="13_ncr:1_{E623E748-B005-4A08-819A-16E645802843}" xr6:coauthVersionLast="45" xr6:coauthVersionMax="45" xr10:uidLastSave="{00000000-0000-0000-0000-000000000000}"/>
  <bookViews>
    <workbookView xWindow="-120" yWindow="-120" windowWidth="20730" windowHeight="11310" xr2:uid="{00000000-000D-0000-FFFF-FFFF00000000}"/>
  </bookViews>
  <sheets>
    <sheet name="instructions" sheetId="18" r:id="rId1"/>
    <sheet name="general info" sheetId="25" r:id="rId2"/>
    <sheet name="females" sheetId="7" r:id="rId3"/>
    <sheet name="males" sheetId="26" r:id="rId4"/>
    <sheet name="juveniles" sheetId="29" r:id="rId5"/>
    <sheet name="larvae" sheetId="32" r:id="rId6"/>
    <sheet name="females_stats (μm)" sheetId="12" r:id="rId7"/>
    <sheet name="females_stats (sc)" sheetId="14" r:id="rId8"/>
    <sheet name="males_stats (μm)" sheetId="27" r:id="rId9"/>
    <sheet name="males_stats (sc)" sheetId="28" r:id="rId10"/>
    <sheet name="juveniles_stats (μm)" sheetId="30" r:id="rId11"/>
    <sheet name="juveniles_stats (sc)" sheetId="31" r:id="rId12"/>
    <sheet name="larvae_stats (μm)" sheetId="33" r:id="rId13"/>
    <sheet name="larvae_stats (sc)" sheetId="3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W30" i="26" l="1"/>
  <c r="BW29" i="26"/>
  <c r="BW27" i="26"/>
  <c r="BW26" i="26"/>
  <c r="BW25" i="26"/>
  <c r="BW23" i="26"/>
  <c r="BW22" i="26"/>
  <c r="BW21" i="26"/>
  <c r="BW18" i="26"/>
  <c r="BX17" i="26"/>
  <c r="BW17" i="26"/>
  <c r="BW15" i="26"/>
  <c r="BW14" i="26"/>
  <c r="BW11" i="26"/>
  <c r="BX10" i="26"/>
  <c r="BW10" i="26"/>
  <c r="BW9" i="26"/>
  <c r="BX8" i="26"/>
  <c r="BW8" i="26"/>
  <c r="BW7" i="26"/>
  <c r="BX6" i="26"/>
  <c r="BW6" i="26"/>
  <c r="BW4" i="26"/>
  <c r="BW3" i="26"/>
  <c r="P31" i="26"/>
  <c r="Q30" i="26"/>
  <c r="Q29" i="26"/>
  <c r="P27" i="26"/>
  <c r="Q26" i="26"/>
  <c r="Q25" i="26"/>
  <c r="P23" i="26"/>
  <c r="Q22" i="26"/>
  <c r="Q21" i="26"/>
  <c r="P19" i="26"/>
  <c r="Q18" i="26"/>
  <c r="Q17" i="26"/>
  <c r="Q15" i="26"/>
  <c r="Q14" i="26"/>
  <c r="P12" i="26"/>
  <c r="P11" i="26"/>
  <c r="Q10" i="26"/>
  <c r="Q9" i="26"/>
  <c r="Q8" i="26"/>
  <c r="Q7" i="26"/>
  <c r="Q6" i="26"/>
  <c r="Q3" i="26"/>
  <c r="B31" i="26"/>
  <c r="BW31" i="26" s="1"/>
  <c r="C30" i="26"/>
  <c r="BX30" i="26" s="1"/>
  <c r="C29" i="26"/>
  <c r="BX29" i="26" s="1"/>
  <c r="B27" i="26"/>
  <c r="C26" i="26"/>
  <c r="BX26" i="26" s="1"/>
  <c r="C25" i="26"/>
  <c r="BX25" i="26" s="1"/>
  <c r="B23" i="26"/>
  <c r="C22" i="26"/>
  <c r="BX22" i="26" s="1"/>
  <c r="C21" i="26"/>
  <c r="BX21" i="26" s="1"/>
  <c r="B19" i="26"/>
  <c r="BW19" i="26" s="1"/>
  <c r="C18" i="26"/>
  <c r="BX18" i="26" s="1"/>
  <c r="C17" i="26"/>
  <c r="C15" i="26"/>
  <c r="BX15" i="26" s="1"/>
  <c r="C14" i="26"/>
  <c r="BX14" i="26" s="1"/>
  <c r="B12" i="26"/>
  <c r="BW12" i="26" s="1"/>
  <c r="B11" i="26"/>
  <c r="C10" i="26"/>
  <c r="C9" i="26"/>
  <c r="BX9" i="26" s="1"/>
  <c r="C8" i="26"/>
  <c r="C7" i="26"/>
  <c r="BX7" i="26" s="1"/>
  <c r="C6" i="26"/>
  <c r="C3" i="26"/>
  <c r="BX3" i="26" s="1"/>
  <c r="AE29" i="26"/>
  <c r="AD27" i="26"/>
  <c r="AE26" i="26"/>
  <c r="AE25" i="26"/>
  <c r="AD23" i="26"/>
  <c r="AE22" i="26"/>
  <c r="AE21" i="26"/>
  <c r="AD19" i="26"/>
  <c r="AE18" i="26"/>
  <c r="AE17" i="26"/>
  <c r="AE15" i="26"/>
  <c r="AE14" i="26"/>
  <c r="AD12" i="26"/>
  <c r="AD11" i="26"/>
  <c r="AE10" i="26"/>
  <c r="AE9" i="26"/>
  <c r="AE8" i="26"/>
  <c r="AE7" i="26"/>
  <c r="AE6" i="26"/>
  <c r="AE3" i="26"/>
  <c r="X19" i="7" l="1"/>
  <c r="BO30" i="32" l="1"/>
  <c r="BO29" i="32"/>
  <c r="BO26" i="32"/>
  <c r="BO25" i="32"/>
  <c r="BO22" i="32"/>
  <c r="BO21" i="32"/>
  <c r="BO18" i="32"/>
  <c r="BO17" i="32"/>
  <c r="BO15" i="32"/>
  <c r="BO14" i="32"/>
  <c r="BO10" i="32"/>
  <c r="BO9" i="32"/>
  <c r="BO8" i="32"/>
  <c r="BO7" i="32"/>
  <c r="BO6" i="32"/>
  <c r="BO4" i="32"/>
  <c r="BO3" i="32"/>
  <c r="BO30" i="29"/>
  <c r="BO29" i="29"/>
  <c r="BO26" i="29"/>
  <c r="BO25" i="29"/>
  <c r="BO22" i="29"/>
  <c r="BO21" i="29"/>
  <c r="BO18" i="29"/>
  <c r="BO17" i="29"/>
  <c r="BO15" i="29"/>
  <c r="BO14" i="29"/>
  <c r="BO10" i="29"/>
  <c r="BO9" i="29"/>
  <c r="BO8" i="29"/>
  <c r="BO7" i="29"/>
  <c r="BO6" i="29"/>
  <c r="BO4" i="29"/>
  <c r="BO3" i="29"/>
  <c r="BO30" i="26"/>
  <c r="BO29" i="26"/>
  <c r="BO26" i="26"/>
  <c r="BO25" i="26"/>
  <c r="BO22" i="26"/>
  <c r="BO21" i="26"/>
  <c r="BO18" i="26"/>
  <c r="BO17" i="26"/>
  <c r="BO15" i="26"/>
  <c r="BO14" i="26"/>
  <c r="BO10" i="26"/>
  <c r="BO9" i="26"/>
  <c r="BO8" i="26"/>
  <c r="BO7" i="26"/>
  <c r="BO6" i="26"/>
  <c r="BO4" i="26"/>
  <c r="BO3" i="26"/>
  <c r="BO4" i="7"/>
  <c r="BO6" i="7"/>
  <c r="BO7" i="7"/>
  <c r="BO8" i="7"/>
  <c r="BO9" i="7"/>
  <c r="BO10" i="7"/>
  <c r="BO14" i="7"/>
  <c r="BO15" i="7"/>
  <c r="BO17" i="7"/>
  <c r="BO18" i="7"/>
  <c r="BO21" i="7"/>
  <c r="BO22" i="7"/>
  <c r="BO25" i="7"/>
  <c r="BO26" i="7"/>
  <c r="BO29" i="7"/>
  <c r="BO30" i="7"/>
  <c r="BO3" i="7"/>
  <c r="BM3" i="7"/>
  <c r="C3" i="34" l="1"/>
  <c r="C2" i="34"/>
  <c r="Y3" i="33"/>
  <c r="X3" i="33"/>
  <c r="V3" i="33"/>
  <c r="U3" i="33"/>
  <c r="S3" i="33"/>
  <c r="R3" i="33"/>
  <c r="P3" i="33"/>
  <c r="O3" i="33"/>
  <c r="N3" i="33"/>
  <c r="M3" i="33"/>
  <c r="J3" i="33"/>
  <c r="I3" i="33"/>
  <c r="H3" i="33"/>
  <c r="G3" i="33"/>
  <c r="F3" i="33"/>
  <c r="E3" i="33"/>
  <c r="D3" i="33"/>
  <c r="C3" i="33"/>
  <c r="Y2" i="33"/>
  <c r="X2" i="33"/>
  <c r="V2" i="33"/>
  <c r="U2" i="33"/>
  <c r="S2" i="33"/>
  <c r="R2" i="33"/>
  <c r="P2" i="33"/>
  <c r="O2" i="33"/>
  <c r="N2" i="33"/>
  <c r="M2" i="33"/>
  <c r="J2" i="33"/>
  <c r="I2" i="33"/>
  <c r="H2" i="33"/>
  <c r="G2" i="33"/>
  <c r="F2" i="33"/>
  <c r="E2" i="33"/>
  <c r="D2" i="33"/>
  <c r="C2" i="33"/>
  <c r="B2" i="33"/>
  <c r="A2" i="33"/>
  <c r="BR31" i="32"/>
  <c r="BP31" i="32"/>
  <c r="BH31" i="32"/>
  <c r="BF31" i="32"/>
  <c r="BD31" i="32"/>
  <c r="BB31" i="32"/>
  <c r="AZ31" i="32"/>
  <c r="AX31" i="32"/>
  <c r="AV31" i="32"/>
  <c r="AT31" i="32"/>
  <c r="AR31" i="32"/>
  <c r="AP31" i="32"/>
  <c r="AN31" i="32"/>
  <c r="AL31" i="32"/>
  <c r="AJ31" i="32"/>
  <c r="AH31" i="32"/>
  <c r="AF31" i="32"/>
  <c r="AD31" i="32"/>
  <c r="AB31" i="32"/>
  <c r="Z31" i="32"/>
  <c r="X31" i="32"/>
  <c r="V31" i="32"/>
  <c r="T31" i="32"/>
  <c r="R31" i="32"/>
  <c r="P31" i="32"/>
  <c r="N31" i="32"/>
  <c r="L31" i="32"/>
  <c r="J31" i="32"/>
  <c r="H31" i="32"/>
  <c r="F31" i="32"/>
  <c r="D31" i="32"/>
  <c r="Z3" i="33" s="1"/>
  <c r="B31" i="32"/>
  <c r="Z2" i="33" s="1"/>
  <c r="BU30" i="32"/>
  <c r="BS30" i="32"/>
  <c r="BM30" i="32"/>
  <c r="BN30" i="32" s="1"/>
  <c r="BL30" i="32"/>
  <c r="BI30" i="32"/>
  <c r="BG30" i="32"/>
  <c r="BE30" i="32"/>
  <c r="BC30" i="32"/>
  <c r="BA30" i="32"/>
  <c r="AY30" i="32"/>
  <c r="AW30" i="32"/>
  <c r="AU30" i="32"/>
  <c r="AS30" i="32"/>
  <c r="AQ30" i="32"/>
  <c r="AO30" i="32"/>
  <c r="AM30" i="32"/>
  <c r="AK30" i="32"/>
  <c r="AI30" i="32"/>
  <c r="AG30" i="32"/>
  <c r="AE30" i="32"/>
  <c r="AC30" i="32"/>
  <c r="AA30" i="32"/>
  <c r="Y30" i="32"/>
  <c r="W30" i="32"/>
  <c r="U30" i="32"/>
  <c r="S30" i="32"/>
  <c r="Q30" i="32"/>
  <c r="O30" i="32"/>
  <c r="M30" i="32"/>
  <c r="K30" i="32"/>
  <c r="I30" i="32"/>
  <c r="G30" i="32"/>
  <c r="E30" i="32"/>
  <c r="S3" i="34" s="1"/>
  <c r="C30" i="32"/>
  <c r="BU29" i="32"/>
  <c r="BS29" i="32"/>
  <c r="BM29" i="32"/>
  <c r="BN29" i="32" s="1"/>
  <c r="BL29" i="32"/>
  <c r="BI29" i="32"/>
  <c r="BG29" i="32"/>
  <c r="BE29" i="32"/>
  <c r="BC29" i="32"/>
  <c r="BA29" i="32"/>
  <c r="AY29" i="32"/>
  <c r="AW29" i="32"/>
  <c r="AU29" i="32"/>
  <c r="AS29" i="32"/>
  <c r="AQ29" i="32"/>
  <c r="AO29" i="32"/>
  <c r="AM29" i="32"/>
  <c r="AK29" i="32"/>
  <c r="AI29" i="32"/>
  <c r="AG29" i="32"/>
  <c r="AE29" i="32"/>
  <c r="AC29" i="32"/>
  <c r="AA29" i="32"/>
  <c r="Y29" i="32"/>
  <c r="W29" i="32"/>
  <c r="U29" i="32"/>
  <c r="S29" i="32"/>
  <c r="Q29" i="32"/>
  <c r="O29" i="32"/>
  <c r="M29" i="32"/>
  <c r="K29" i="32"/>
  <c r="I29" i="32"/>
  <c r="G29" i="32"/>
  <c r="E29" i="32"/>
  <c r="R3" i="34" s="1"/>
  <c r="C29" i="32"/>
  <c r="BR27" i="32"/>
  <c r="BP27" i="32"/>
  <c r="BH27" i="32"/>
  <c r="BF27" i="32"/>
  <c r="BD27" i="32"/>
  <c r="BB27" i="32"/>
  <c r="AZ27" i="32"/>
  <c r="AX27" i="32"/>
  <c r="AV27" i="32"/>
  <c r="AT27" i="32"/>
  <c r="AR27" i="32"/>
  <c r="AP27" i="32"/>
  <c r="AN27" i="32"/>
  <c r="AL27" i="32"/>
  <c r="AJ27" i="32"/>
  <c r="AH27" i="32"/>
  <c r="AF27" i="32"/>
  <c r="AD27" i="32"/>
  <c r="AB27" i="32"/>
  <c r="Z27" i="32"/>
  <c r="X27" i="32"/>
  <c r="V27" i="32"/>
  <c r="T27" i="32"/>
  <c r="R27" i="32"/>
  <c r="P27" i="32"/>
  <c r="N27" i="32"/>
  <c r="L27" i="32"/>
  <c r="J27" i="32"/>
  <c r="H27" i="32"/>
  <c r="F27" i="32"/>
  <c r="D27" i="32"/>
  <c r="W3" i="33" s="1"/>
  <c r="B27" i="32"/>
  <c r="BU26" i="32"/>
  <c r="BS26" i="32"/>
  <c r="BM26" i="32"/>
  <c r="BN26" i="32" s="1"/>
  <c r="BL26" i="32"/>
  <c r="BI26" i="32"/>
  <c r="BG26" i="32"/>
  <c r="BE26" i="32"/>
  <c r="BC26" i="32"/>
  <c r="BA26" i="32"/>
  <c r="AY26" i="32"/>
  <c r="AW26" i="32"/>
  <c r="AU26" i="32"/>
  <c r="AS26" i="32"/>
  <c r="AQ26" i="32"/>
  <c r="AO26" i="32"/>
  <c r="AM26" i="32"/>
  <c r="AK26" i="32"/>
  <c r="AI26" i="32"/>
  <c r="AG26" i="32"/>
  <c r="AE26" i="32"/>
  <c r="AC26" i="32"/>
  <c r="AA26" i="32"/>
  <c r="Y26" i="32"/>
  <c r="W26" i="32"/>
  <c r="U26" i="32"/>
  <c r="S26" i="32"/>
  <c r="Q26" i="32"/>
  <c r="O26" i="32"/>
  <c r="M26" i="32"/>
  <c r="K26" i="32"/>
  <c r="I26" i="32"/>
  <c r="G26" i="32"/>
  <c r="E26" i="32"/>
  <c r="Q3" i="34" s="1"/>
  <c r="C26" i="32"/>
  <c r="BU25" i="32"/>
  <c r="BS25" i="32"/>
  <c r="BM25" i="32"/>
  <c r="BN25" i="32" s="1"/>
  <c r="BL25" i="32"/>
  <c r="BI25" i="32"/>
  <c r="BG25" i="32"/>
  <c r="BE25" i="32"/>
  <c r="BC25" i="32"/>
  <c r="BA25" i="32"/>
  <c r="AY25" i="32"/>
  <c r="AW25" i="32"/>
  <c r="AU25" i="32"/>
  <c r="AS25" i="32"/>
  <c r="AQ25" i="32"/>
  <c r="AO25" i="32"/>
  <c r="AM25" i="32"/>
  <c r="AK25" i="32"/>
  <c r="AI25" i="32"/>
  <c r="AG25" i="32"/>
  <c r="AE25" i="32"/>
  <c r="AC25" i="32"/>
  <c r="AA25" i="32"/>
  <c r="Y25" i="32"/>
  <c r="W25" i="32"/>
  <c r="U25" i="32"/>
  <c r="S25" i="32"/>
  <c r="Q25" i="32"/>
  <c r="O25" i="32"/>
  <c r="M25" i="32"/>
  <c r="K25" i="32"/>
  <c r="I25" i="32"/>
  <c r="G25" i="32"/>
  <c r="E25" i="32"/>
  <c r="P3" i="34" s="1"/>
  <c r="C25" i="32"/>
  <c r="BR23" i="32"/>
  <c r="BP23" i="32"/>
  <c r="BH23" i="32"/>
  <c r="BF23" i="32"/>
  <c r="BD23" i="32"/>
  <c r="BB23" i="32"/>
  <c r="AZ23" i="32"/>
  <c r="AX23" i="32"/>
  <c r="AV23" i="32"/>
  <c r="AT23" i="32"/>
  <c r="AR23" i="32"/>
  <c r="AP23" i="32"/>
  <c r="AN23" i="32"/>
  <c r="AL23" i="32"/>
  <c r="AJ23" i="32"/>
  <c r="AH23" i="32"/>
  <c r="AF23" i="32"/>
  <c r="AD23" i="32"/>
  <c r="AB23" i="32"/>
  <c r="Z23" i="32"/>
  <c r="X23" i="32"/>
  <c r="V23" i="32"/>
  <c r="T23" i="32"/>
  <c r="R23" i="32"/>
  <c r="P23" i="32"/>
  <c r="N23" i="32"/>
  <c r="L23" i="32"/>
  <c r="J23" i="32"/>
  <c r="H23" i="32"/>
  <c r="F23" i="32"/>
  <c r="D23" i="32"/>
  <c r="T3" i="33" s="1"/>
  <c r="B23" i="32"/>
  <c r="T2" i="33" s="1"/>
  <c r="BU22" i="32"/>
  <c r="BS22" i="32"/>
  <c r="BM22" i="32"/>
  <c r="BN22" i="32" s="1"/>
  <c r="BL22" i="32"/>
  <c r="BI22" i="32"/>
  <c r="BG22" i="32"/>
  <c r="BE22" i="32"/>
  <c r="BC22" i="32"/>
  <c r="BA22" i="32"/>
  <c r="AY22" i="32"/>
  <c r="AW22" i="32"/>
  <c r="AU22" i="32"/>
  <c r="AS22" i="32"/>
  <c r="AQ22" i="32"/>
  <c r="AO22" i="32"/>
  <c r="AM22" i="32"/>
  <c r="AK22" i="32"/>
  <c r="AI22" i="32"/>
  <c r="AG22" i="32"/>
  <c r="AE22" i="32"/>
  <c r="AC22" i="32"/>
  <c r="AA22" i="32"/>
  <c r="Y22" i="32"/>
  <c r="W22" i="32"/>
  <c r="U22" i="32"/>
  <c r="S22" i="32"/>
  <c r="Q22" i="32"/>
  <c r="O22" i="32"/>
  <c r="M22" i="32"/>
  <c r="K22" i="32"/>
  <c r="I22" i="32"/>
  <c r="G22" i="32"/>
  <c r="E22" i="32"/>
  <c r="O3" i="34" s="1"/>
  <c r="C22" i="32"/>
  <c r="BU21" i="32"/>
  <c r="BS21" i="32"/>
  <c r="BM21" i="32"/>
  <c r="BN21" i="32" s="1"/>
  <c r="BL21" i="32"/>
  <c r="BI21" i="32"/>
  <c r="BG21" i="32"/>
  <c r="BE21" i="32"/>
  <c r="BC21" i="32"/>
  <c r="BA21" i="32"/>
  <c r="AY21" i="32"/>
  <c r="AW21" i="32"/>
  <c r="AU21" i="32"/>
  <c r="AS21" i="32"/>
  <c r="AQ21" i="32"/>
  <c r="AO21" i="32"/>
  <c r="AM21" i="32"/>
  <c r="AK21" i="32"/>
  <c r="AI21" i="32"/>
  <c r="AG21" i="32"/>
  <c r="AE21" i="32"/>
  <c r="AC21" i="32"/>
  <c r="AA21" i="32"/>
  <c r="Y21" i="32"/>
  <c r="W21" i="32"/>
  <c r="U21" i="32"/>
  <c r="S21" i="32"/>
  <c r="Q21" i="32"/>
  <c r="O21" i="32"/>
  <c r="M21" i="32"/>
  <c r="K21" i="32"/>
  <c r="I21" i="32"/>
  <c r="G21" i="32"/>
  <c r="E21" i="32"/>
  <c r="N3" i="34" s="1"/>
  <c r="C21" i="32"/>
  <c r="BR19" i="32"/>
  <c r="BP19" i="32"/>
  <c r="BH19" i="32"/>
  <c r="BF19" i="32"/>
  <c r="BD19" i="32"/>
  <c r="BB19" i="32"/>
  <c r="AZ19" i="32"/>
  <c r="AX19" i="32"/>
  <c r="AV19" i="32"/>
  <c r="AT19" i="32"/>
  <c r="AR19" i="32"/>
  <c r="AP19" i="32"/>
  <c r="AN19" i="32"/>
  <c r="AL19" i="32"/>
  <c r="AJ19" i="32"/>
  <c r="AH19" i="32"/>
  <c r="AF19" i="32"/>
  <c r="AD19" i="32"/>
  <c r="AB19" i="32"/>
  <c r="Z19" i="32"/>
  <c r="X19" i="32"/>
  <c r="V19" i="32"/>
  <c r="T19" i="32"/>
  <c r="R19" i="32"/>
  <c r="P19" i="32"/>
  <c r="N19" i="32"/>
  <c r="L19" i="32"/>
  <c r="J19" i="32"/>
  <c r="H19" i="32"/>
  <c r="F19" i="32"/>
  <c r="D19" i="32"/>
  <c r="Q3" i="33" s="1"/>
  <c r="B19" i="32"/>
  <c r="Q2" i="33" s="1"/>
  <c r="BU18" i="32"/>
  <c r="BS18" i="32"/>
  <c r="BM18" i="32"/>
  <c r="BN18" i="32" s="1"/>
  <c r="BL18" i="32"/>
  <c r="BI18" i="32"/>
  <c r="BG18" i="32"/>
  <c r="BE18" i="32"/>
  <c r="BC18" i="32"/>
  <c r="BA18" i="32"/>
  <c r="AY18" i="32"/>
  <c r="AW18" i="32"/>
  <c r="AU18" i="32"/>
  <c r="AS18" i="32"/>
  <c r="AQ18" i="32"/>
  <c r="AO18" i="32"/>
  <c r="AM18" i="32"/>
  <c r="AK18" i="32"/>
  <c r="AI18" i="32"/>
  <c r="AG18" i="32"/>
  <c r="AE18" i="32"/>
  <c r="AC18" i="32"/>
  <c r="AA18" i="32"/>
  <c r="Y18" i="32"/>
  <c r="W18" i="32"/>
  <c r="U18" i="32"/>
  <c r="S18" i="32"/>
  <c r="Q18" i="32"/>
  <c r="O18" i="32"/>
  <c r="M18" i="32"/>
  <c r="K18" i="32"/>
  <c r="I18" i="32"/>
  <c r="G18" i="32"/>
  <c r="E18" i="32"/>
  <c r="M3" i="34" s="1"/>
  <c r="C18" i="32"/>
  <c r="M2" i="34" s="1"/>
  <c r="BU17" i="32"/>
  <c r="BS17" i="32"/>
  <c r="BM17" i="32"/>
  <c r="BN17" i="32" s="1"/>
  <c r="BL17" i="32"/>
  <c r="BI17" i="32"/>
  <c r="BG17" i="32"/>
  <c r="BE17" i="32"/>
  <c r="BC17" i="32"/>
  <c r="BA17" i="32"/>
  <c r="AY17" i="32"/>
  <c r="AW17" i="32"/>
  <c r="AU17" i="32"/>
  <c r="AS17" i="32"/>
  <c r="AQ17" i="32"/>
  <c r="AO17" i="32"/>
  <c r="AM17" i="32"/>
  <c r="AK17" i="32"/>
  <c r="AI17" i="32"/>
  <c r="AG17" i="32"/>
  <c r="AE17" i="32"/>
  <c r="AC17" i="32"/>
  <c r="AA17" i="32"/>
  <c r="Y17" i="32"/>
  <c r="W17" i="32"/>
  <c r="U17" i="32"/>
  <c r="S17" i="32"/>
  <c r="Q17" i="32"/>
  <c r="O17" i="32"/>
  <c r="M17" i="32"/>
  <c r="K17" i="32"/>
  <c r="I17" i="32"/>
  <c r="G17" i="32"/>
  <c r="E17" i="32"/>
  <c r="L3" i="34" s="1"/>
  <c r="C17" i="32"/>
  <c r="L2" i="34" s="1"/>
  <c r="BU15" i="32"/>
  <c r="BS15" i="32"/>
  <c r="BM15" i="32"/>
  <c r="BN15" i="32" s="1"/>
  <c r="BL15" i="32"/>
  <c r="BI15" i="32"/>
  <c r="BG15" i="32"/>
  <c r="BE15" i="32"/>
  <c r="BC15" i="32"/>
  <c r="BA15" i="32"/>
  <c r="AY15" i="32"/>
  <c r="AW15" i="32"/>
  <c r="AU15" i="32"/>
  <c r="AS15" i="32"/>
  <c r="AQ15" i="32"/>
  <c r="AO15" i="32"/>
  <c r="AM15" i="32"/>
  <c r="AK15" i="32"/>
  <c r="AI15" i="32"/>
  <c r="AG15" i="32"/>
  <c r="AE15" i="32"/>
  <c r="AC15" i="32"/>
  <c r="AA15" i="32"/>
  <c r="Y15" i="32"/>
  <c r="W15" i="32"/>
  <c r="U15" i="32"/>
  <c r="S15" i="32"/>
  <c r="Q15" i="32"/>
  <c r="O15" i="32"/>
  <c r="M15" i="32"/>
  <c r="K15" i="32"/>
  <c r="I15" i="32"/>
  <c r="G15" i="32"/>
  <c r="E15" i="32"/>
  <c r="C15" i="32"/>
  <c r="BU14" i="32"/>
  <c r="BS14" i="32"/>
  <c r="BM14" i="32"/>
  <c r="BN14" i="32" s="1"/>
  <c r="BL14" i="32"/>
  <c r="BI14" i="32"/>
  <c r="BG14" i="32"/>
  <c r="BE14" i="32"/>
  <c r="BC14" i="32"/>
  <c r="BA14" i="32"/>
  <c r="AY14" i="32"/>
  <c r="AW14" i="32"/>
  <c r="AU14" i="32"/>
  <c r="AS14" i="32"/>
  <c r="AQ14" i="32"/>
  <c r="AO14" i="32"/>
  <c r="AM14" i="32"/>
  <c r="AK14" i="32"/>
  <c r="AI14" i="32"/>
  <c r="AG14" i="32"/>
  <c r="AE14" i="32"/>
  <c r="AC14" i="32"/>
  <c r="AA14" i="32"/>
  <c r="Y14" i="32"/>
  <c r="W14" i="32"/>
  <c r="U14" i="32"/>
  <c r="S14" i="32"/>
  <c r="Q14" i="32"/>
  <c r="O14" i="32"/>
  <c r="M14" i="32"/>
  <c r="K14" i="32"/>
  <c r="I14" i="32"/>
  <c r="G14" i="32"/>
  <c r="E14" i="32"/>
  <c r="J3" i="34" s="1"/>
  <c r="C14" i="32"/>
  <c r="BR12" i="32"/>
  <c r="BP12" i="32"/>
  <c r="BH12" i="32"/>
  <c r="BF12" i="32"/>
  <c r="BD12" i="32"/>
  <c r="BB12" i="32"/>
  <c r="AZ12" i="32"/>
  <c r="AX12" i="32"/>
  <c r="AV12" i="32"/>
  <c r="AT12" i="32"/>
  <c r="AR12" i="32"/>
  <c r="AP12" i="32"/>
  <c r="AN12" i="32"/>
  <c r="AL12" i="32"/>
  <c r="AJ12" i="32"/>
  <c r="AH12" i="32"/>
  <c r="AF12" i="32"/>
  <c r="AD12" i="32"/>
  <c r="AB12" i="32"/>
  <c r="Z12" i="32"/>
  <c r="X12" i="32"/>
  <c r="V12" i="32"/>
  <c r="T12" i="32"/>
  <c r="R12" i="32"/>
  <c r="P12" i="32"/>
  <c r="N12" i="32"/>
  <c r="L12" i="32"/>
  <c r="J12" i="32"/>
  <c r="H12" i="32"/>
  <c r="F12" i="32"/>
  <c r="D12" i="32"/>
  <c r="L3" i="33" s="1"/>
  <c r="B12" i="32"/>
  <c r="L2" i="33" s="1"/>
  <c r="BR11" i="32"/>
  <c r="BP11" i="32"/>
  <c r="BH11" i="32"/>
  <c r="BF11" i="32"/>
  <c r="BD11" i="32"/>
  <c r="BB11" i="32"/>
  <c r="AZ11" i="32"/>
  <c r="AX11" i="32"/>
  <c r="AV11" i="32"/>
  <c r="AT11" i="32"/>
  <c r="AR11" i="32"/>
  <c r="AP11" i="32"/>
  <c r="AN11" i="32"/>
  <c r="AL11" i="32"/>
  <c r="AJ11" i="32"/>
  <c r="AH11" i="32"/>
  <c r="AF11" i="32"/>
  <c r="AD11" i="32"/>
  <c r="AB11" i="32"/>
  <c r="Z11" i="32"/>
  <c r="X11" i="32"/>
  <c r="V11" i="32"/>
  <c r="T11" i="32"/>
  <c r="R11" i="32"/>
  <c r="P11" i="32"/>
  <c r="N11" i="32"/>
  <c r="L11" i="32"/>
  <c r="J11" i="32"/>
  <c r="H11" i="32"/>
  <c r="F11" i="32"/>
  <c r="D11" i="32"/>
  <c r="K3" i="33" s="1"/>
  <c r="B11" i="32"/>
  <c r="BU10" i="32"/>
  <c r="BS10" i="32"/>
  <c r="BM10" i="32"/>
  <c r="BN10" i="32" s="1"/>
  <c r="BL10" i="32"/>
  <c r="BI10" i="32"/>
  <c r="BG10" i="32"/>
  <c r="BE10" i="32"/>
  <c r="BC10" i="32"/>
  <c r="BA10" i="32"/>
  <c r="AY10" i="32"/>
  <c r="AW10" i="32"/>
  <c r="AU10" i="32"/>
  <c r="AS10" i="32"/>
  <c r="AQ10" i="32"/>
  <c r="AO10" i="32"/>
  <c r="AM10" i="32"/>
  <c r="AK10" i="32"/>
  <c r="AI10" i="32"/>
  <c r="AG10" i="32"/>
  <c r="AE10" i="32"/>
  <c r="AC10" i="32"/>
  <c r="AA10" i="32"/>
  <c r="Y10" i="32"/>
  <c r="W10" i="32"/>
  <c r="U10" i="32"/>
  <c r="S10" i="32"/>
  <c r="Q10" i="32"/>
  <c r="O10" i="32"/>
  <c r="M10" i="32"/>
  <c r="K10" i="32"/>
  <c r="I10" i="32"/>
  <c r="G10" i="32"/>
  <c r="E10" i="32"/>
  <c r="I3" i="34" s="1"/>
  <c r="C10" i="32"/>
  <c r="BU9" i="32"/>
  <c r="BS9" i="32"/>
  <c r="BM9" i="32"/>
  <c r="BN9" i="32" s="1"/>
  <c r="BL9" i="32"/>
  <c r="BI9" i="32"/>
  <c r="BG9" i="32"/>
  <c r="BE9" i="32"/>
  <c r="BC9" i="32"/>
  <c r="BA9" i="32"/>
  <c r="AY9" i="32"/>
  <c r="AW9" i="32"/>
  <c r="AU9" i="32"/>
  <c r="AS9" i="32"/>
  <c r="AQ9" i="32"/>
  <c r="AO9" i="32"/>
  <c r="AM9" i="32"/>
  <c r="AK9" i="32"/>
  <c r="AI9" i="32"/>
  <c r="AG9" i="32"/>
  <c r="AE9" i="32"/>
  <c r="AC9" i="32"/>
  <c r="AA9" i="32"/>
  <c r="Y9" i="32"/>
  <c r="W9" i="32"/>
  <c r="U9" i="32"/>
  <c r="S9" i="32"/>
  <c r="Q9" i="32"/>
  <c r="O9" i="32"/>
  <c r="M9" i="32"/>
  <c r="K9" i="32"/>
  <c r="I9" i="32"/>
  <c r="G9" i="32"/>
  <c r="E9" i="32"/>
  <c r="H3" i="34" s="1"/>
  <c r="C9" i="32"/>
  <c r="BU8" i="32"/>
  <c r="BS8" i="32"/>
  <c r="BM8" i="32"/>
  <c r="BN8" i="32" s="1"/>
  <c r="BL8" i="32"/>
  <c r="BI8" i="32"/>
  <c r="BG8" i="32"/>
  <c r="BE8" i="32"/>
  <c r="BC8" i="32"/>
  <c r="BA8" i="32"/>
  <c r="AY8" i="32"/>
  <c r="AW8" i="32"/>
  <c r="AU8" i="32"/>
  <c r="AS8" i="32"/>
  <c r="AQ8" i="32"/>
  <c r="AO8" i="32"/>
  <c r="AM8" i="32"/>
  <c r="AK8" i="32"/>
  <c r="AI8" i="32"/>
  <c r="AG8" i="32"/>
  <c r="AE8" i="32"/>
  <c r="AC8" i="32"/>
  <c r="AA8" i="32"/>
  <c r="Y8" i="32"/>
  <c r="W8" i="32"/>
  <c r="U8" i="32"/>
  <c r="S8" i="32"/>
  <c r="Q8" i="32"/>
  <c r="O8" i="32"/>
  <c r="M8" i="32"/>
  <c r="K8" i="32"/>
  <c r="I8" i="32"/>
  <c r="G8" i="32"/>
  <c r="E8" i="32"/>
  <c r="G3" i="34" s="1"/>
  <c r="C8" i="32"/>
  <c r="BU7" i="32"/>
  <c r="BS7" i="32"/>
  <c r="BM7" i="32"/>
  <c r="BN7" i="32" s="1"/>
  <c r="BL7" i="32"/>
  <c r="BI7" i="32"/>
  <c r="BG7" i="32"/>
  <c r="BE7" i="32"/>
  <c r="BC7" i="32"/>
  <c r="BA7" i="32"/>
  <c r="AY7" i="32"/>
  <c r="AW7" i="32"/>
  <c r="AU7" i="32"/>
  <c r="AS7" i="32"/>
  <c r="AQ7" i="32"/>
  <c r="AO7" i="32"/>
  <c r="AM7" i="32"/>
  <c r="AK7" i="32"/>
  <c r="AI7" i="32"/>
  <c r="AG7" i="32"/>
  <c r="AE7" i="32"/>
  <c r="AC7" i="32"/>
  <c r="AA7" i="32"/>
  <c r="Y7" i="32"/>
  <c r="W7" i="32"/>
  <c r="U7" i="32"/>
  <c r="S7" i="32"/>
  <c r="Q7" i="32"/>
  <c r="O7" i="32"/>
  <c r="M7" i="32"/>
  <c r="K7" i="32"/>
  <c r="I7" i="32"/>
  <c r="G7" i="32"/>
  <c r="E7" i="32"/>
  <c r="F3" i="34" s="1"/>
  <c r="C7" i="32"/>
  <c r="BU6" i="32"/>
  <c r="BS6" i="32"/>
  <c r="BM6" i="32"/>
  <c r="BN6" i="32" s="1"/>
  <c r="BL6" i="32"/>
  <c r="BI6" i="32"/>
  <c r="BG6" i="32"/>
  <c r="BE6" i="32"/>
  <c r="BC6" i="32"/>
  <c r="BA6" i="32"/>
  <c r="AY6" i="32"/>
  <c r="AW6" i="32"/>
  <c r="AU6" i="32"/>
  <c r="AS6" i="32"/>
  <c r="AQ6" i="32"/>
  <c r="AO6" i="32"/>
  <c r="AM6" i="32"/>
  <c r="AK6" i="32"/>
  <c r="AI6" i="32"/>
  <c r="AG6" i="32"/>
  <c r="AE6" i="32"/>
  <c r="AC6" i="32"/>
  <c r="AA6" i="32"/>
  <c r="Y6" i="32"/>
  <c r="W6" i="32"/>
  <c r="U6" i="32"/>
  <c r="S6" i="32"/>
  <c r="Q6" i="32"/>
  <c r="O6" i="32"/>
  <c r="M6" i="32"/>
  <c r="K6" i="32"/>
  <c r="I6" i="32"/>
  <c r="G6" i="32"/>
  <c r="E6" i="32"/>
  <c r="E3" i="34" s="1"/>
  <c r="C6" i="32"/>
  <c r="BU4" i="32"/>
  <c r="BS4" i="32"/>
  <c r="BR4" i="32"/>
  <c r="BP4" i="32"/>
  <c r="BM4" i="32"/>
  <c r="BN4" i="32" s="1"/>
  <c r="BL4" i="32"/>
  <c r="BU3" i="32"/>
  <c r="BS3" i="32"/>
  <c r="BM3" i="32"/>
  <c r="BN3" i="32" s="1"/>
  <c r="BL3" i="32"/>
  <c r="BI3" i="32"/>
  <c r="BG3" i="32"/>
  <c r="BE3" i="32"/>
  <c r="BC3" i="32"/>
  <c r="BA3" i="32"/>
  <c r="AY3" i="32"/>
  <c r="AW3" i="32"/>
  <c r="AU3" i="32"/>
  <c r="AS3" i="32"/>
  <c r="AQ3" i="32"/>
  <c r="AO3" i="32"/>
  <c r="AM3" i="32"/>
  <c r="AK3" i="32"/>
  <c r="AI3" i="32"/>
  <c r="AG3" i="32"/>
  <c r="AE3" i="32"/>
  <c r="AC3" i="32"/>
  <c r="AA3" i="32"/>
  <c r="Y3" i="32"/>
  <c r="W3" i="32"/>
  <c r="U3" i="32"/>
  <c r="S3" i="32"/>
  <c r="Q3" i="32"/>
  <c r="O3" i="32"/>
  <c r="M3" i="32"/>
  <c r="K3" i="32"/>
  <c r="I3" i="32"/>
  <c r="G3" i="32"/>
  <c r="E3" i="32"/>
  <c r="C3" i="32"/>
  <c r="C3" i="31"/>
  <c r="C2" i="31"/>
  <c r="Y3" i="30"/>
  <c r="X3" i="30"/>
  <c r="V3" i="30"/>
  <c r="U3" i="30"/>
  <c r="S3" i="30"/>
  <c r="R3" i="30"/>
  <c r="P3" i="30"/>
  <c r="O3" i="30"/>
  <c r="N3" i="30"/>
  <c r="M3" i="30"/>
  <c r="J3" i="30"/>
  <c r="I3" i="30"/>
  <c r="H3" i="30"/>
  <c r="G3" i="30"/>
  <c r="F3" i="30"/>
  <c r="E3" i="30"/>
  <c r="D3" i="30"/>
  <c r="C3" i="30"/>
  <c r="Y2" i="30"/>
  <c r="X2" i="30"/>
  <c r="V2" i="30"/>
  <c r="U2" i="30"/>
  <c r="S2" i="30"/>
  <c r="R2" i="30"/>
  <c r="P2" i="30"/>
  <c r="O2" i="30"/>
  <c r="N2" i="30"/>
  <c r="M2" i="30"/>
  <c r="J2" i="30"/>
  <c r="I2" i="30"/>
  <c r="H2" i="30"/>
  <c r="G2" i="30"/>
  <c r="F2" i="30"/>
  <c r="E2" i="30"/>
  <c r="D2" i="30"/>
  <c r="C2" i="30"/>
  <c r="B2" i="30"/>
  <c r="A2" i="30"/>
  <c r="BR31" i="29"/>
  <c r="BP31" i="29"/>
  <c r="BH31" i="29"/>
  <c r="BF31" i="29"/>
  <c r="BD31" i="29"/>
  <c r="BB31" i="29"/>
  <c r="AZ31" i="29"/>
  <c r="AX31" i="29"/>
  <c r="AV31" i="29"/>
  <c r="AT31" i="29"/>
  <c r="AR31" i="29"/>
  <c r="AP31" i="29"/>
  <c r="AN31" i="29"/>
  <c r="AL31" i="29"/>
  <c r="AJ31" i="29"/>
  <c r="AH31" i="29"/>
  <c r="AF31" i="29"/>
  <c r="AD31" i="29"/>
  <c r="AB31" i="29"/>
  <c r="Z31" i="29"/>
  <c r="X31" i="29"/>
  <c r="V31" i="29"/>
  <c r="T31" i="29"/>
  <c r="R31" i="29"/>
  <c r="P31" i="29"/>
  <c r="N31" i="29"/>
  <c r="L31" i="29"/>
  <c r="J31" i="29"/>
  <c r="H31" i="29"/>
  <c r="F31" i="29"/>
  <c r="D31" i="29"/>
  <c r="Z3" i="30" s="1"/>
  <c r="B31" i="29"/>
  <c r="Z2" i="30" s="1"/>
  <c r="BU30" i="29"/>
  <c r="BS30" i="29"/>
  <c r="BM30" i="29"/>
  <c r="BN30" i="29" s="1"/>
  <c r="BL30" i="29"/>
  <c r="BI30" i="29"/>
  <c r="BG30" i="29"/>
  <c r="BE30" i="29"/>
  <c r="BC30" i="29"/>
  <c r="BA30" i="29"/>
  <c r="AY30" i="29"/>
  <c r="AW30" i="29"/>
  <c r="AU30" i="29"/>
  <c r="AS30" i="29"/>
  <c r="AQ30" i="29"/>
  <c r="AO30" i="29"/>
  <c r="AM30" i="29"/>
  <c r="AK30" i="29"/>
  <c r="AI30" i="29"/>
  <c r="AG30" i="29"/>
  <c r="AE30" i="29"/>
  <c r="AC30" i="29"/>
  <c r="AA30" i="29"/>
  <c r="Y30" i="29"/>
  <c r="W30" i="29"/>
  <c r="U30" i="29"/>
  <c r="S30" i="29"/>
  <c r="Q30" i="29"/>
  <c r="O30" i="29"/>
  <c r="M30" i="29"/>
  <c r="K30" i="29"/>
  <c r="I30" i="29"/>
  <c r="G30" i="29"/>
  <c r="E30" i="29"/>
  <c r="S3" i="31" s="1"/>
  <c r="C30" i="29"/>
  <c r="BU29" i="29"/>
  <c r="BS29" i="29"/>
  <c r="BM29" i="29"/>
  <c r="BN29" i="29" s="1"/>
  <c r="BL29" i="29"/>
  <c r="BI29" i="29"/>
  <c r="BG29" i="29"/>
  <c r="BE29" i="29"/>
  <c r="BC29" i="29"/>
  <c r="BA29" i="29"/>
  <c r="AY29" i="29"/>
  <c r="AW29" i="29"/>
  <c r="AU29" i="29"/>
  <c r="AS29" i="29"/>
  <c r="AQ29" i="29"/>
  <c r="AO29" i="29"/>
  <c r="AM29" i="29"/>
  <c r="AK29" i="29"/>
  <c r="AI29" i="29"/>
  <c r="AG29" i="29"/>
  <c r="AE29" i="29"/>
  <c r="AC29" i="29"/>
  <c r="AA29" i="29"/>
  <c r="Y29" i="29"/>
  <c r="W29" i="29"/>
  <c r="U29" i="29"/>
  <c r="S29" i="29"/>
  <c r="Q29" i="29"/>
  <c r="O29" i="29"/>
  <c r="M29" i="29"/>
  <c r="K29" i="29"/>
  <c r="I29" i="29"/>
  <c r="G29" i="29"/>
  <c r="E29" i="29"/>
  <c r="C29" i="29"/>
  <c r="R2" i="31" s="1"/>
  <c r="BR27" i="29"/>
  <c r="BP27" i="29"/>
  <c r="BH27" i="29"/>
  <c r="BF27" i="29"/>
  <c r="BD27" i="29"/>
  <c r="BB27" i="29"/>
  <c r="AZ27" i="29"/>
  <c r="AX27" i="29"/>
  <c r="AV27" i="29"/>
  <c r="AT27" i="29"/>
  <c r="AR27" i="29"/>
  <c r="AP27" i="29"/>
  <c r="AN27" i="29"/>
  <c r="AL27" i="29"/>
  <c r="AJ27" i="29"/>
  <c r="AH27" i="29"/>
  <c r="AF27" i="29"/>
  <c r="AD27" i="29"/>
  <c r="AB27" i="29"/>
  <c r="Z27" i="29"/>
  <c r="X27" i="29"/>
  <c r="V27" i="29"/>
  <c r="T27" i="29"/>
  <c r="R27" i="29"/>
  <c r="P27" i="29"/>
  <c r="N27" i="29"/>
  <c r="L27" i="29"/>
  <c r="J27" i="29"/>
  <c r="H27" i="29"/>
  <c r="F27" i="29"/>
  <c r="D27" i="29"/>
  <c r="W3" i="30" s="1"/>
  <c r="B27" i="29"/>
  <c r="BU26" i="29"/>
  <c r="BS26" i="29"/>
  <c r="BM26" i="29"/>
  <c r="BN26" i="29" s="1"/>
  <c r="BL26" i="29"/>
  <c r="BI26" i="29"/>
  <c r="BG26" i="29"/>
  <c r="BE26" i="29"/>
  <c r="BC26" i="29"/>
  <c r="BA26" i="29"/>
  <c r="AY26" i="29"/>
  <c r="AW26" i="29"/>
  <c r="AU26" i="29"/>
  <c r="AS26" i="29"/>
  <c r="AQ26" i="29"/>
  <c r="AO26" i="29"/>
  <c r="AM26" i="29"/>
  <c r="AK26" i="29"/>
  <c r="AI26" i="29"/>
  <c r="AG26" i="29"/>
  <c r="AE26" i="29"/>
  <c r="AC26" i="29"/>
  <c r="AA26" i="29"/>
  <c r="Y26" i="29"/>
  <c r="W26" i="29"/>
  <c r="U26" i="29"/>
  <c r="S26" i="29"/>
  <c r="Q26" i="29"/>
  <c r="O26" i="29"/>
  <c r="M26" i="29"/>
  <c r="K26" i="29"/>
  <c r="I26" i="29"/>
  <c r="G26" i="29"/>
  <c r="E26" i="29"/>
  <c r="Q3" i="31" s="1"/>
  <c r="C26" i="29"/>
  <c r="Q2" i="31" s="1"/>
  <c r="BU25" i="29"/>
  <c r="BS25" i="29"/>
  <c r="BM25" i="29"/>
  <c r="BN25" i="29" s="1"/>
  <c r="BL25" i="29"/>
  <c r="BI25" i="29"/>
  <c r="BG25" i="29"/>
  <c r="BE25" i="29"/>
  <c r="BC25" i="29"/>
  <c r="BA25" i="29"/>
  <c r="AY25" i="29"/>
  <c r="AW25" i="29"/>
  <c r="AU25" i="29"/>
  <c r="AS25" i="29"/>
  <c r="AQ25" i="29"/>
  <c r="AO25" i="29"/>
  <c r="AM25" i="29"/>
  <c r="AK25" i="29"/>
  <c r="AI25" i="29"/>
  <c r="AG25" i="29"/>
  <c r="AE25" i="29"/>
  <c r="AC25" i="29"/>
  <c r="AA25" i="29"/>
  <c r="Y25" i="29"/>
  <c r="W25" i="29"/>
  <c r="U25" i="29"/>
  <c r="S25" i="29"/>
  <c r="Q25" i="29"/>
  <c r="O25" i="29"/>
  <c r="M25" i="29"/>
  <c r="K25" i="29"/>
  <c r="I25" i="29"/>
  <c r="G25" i="29"/>
  <c r="E25" i="29"/>
  <c r="P3" i="31" s="1"/>
  <c r="C25" i="29"/>
  <c r="BR23" i="29"/>
  <c r="BP23" i="29"/>
  <c r="BH23" i="29"/>
  <c r="BF23" i="29"/>
  <c r="BD23" i="29"/>
  <c r="BB23" i="29"/>
  <c r="AZ23" i="29"/>
  <c r="AX23" i="29"/>
  <c r="AV23" i="29"/>
  <c r="AT23" i="29"/>
  <c r="AR23" i="29"/>
  <c r="AP23" i="29"/>
  <c r="AN23" i="29"/>
  <c r="AL23" i="29"/>
  <c r="AJ23" i="29"/>
  <c r="AH23" i="29"/>
  <c r="AF23" i="29"/>
  <c r="AD23" i="29"/>
  <c r="AB23" i="29"/>
  <c r="Z23" i="29"/>
  <c r="X23" i="29"/>
  <c r="V23" i="29"/>
  <c r="T23" i="29"/>
  <c r="R23" i="29"/>
  <c r="P23" i="29"/>
  <c r="N23" i="29"/>
  <c r="L23" i="29"/>
  <c r="J23" i="29"/>
  <c r="H23" i="29"/>
  <c r="F23" i="29"/>
  <c r="D23" i="29"/>
  <c r="T3" i="30" s="1"/>
  <c r="B23" i="29"/>
  <c r="T2" i="30" s="1"/>
  <c r="BU22" i="29"/>
  <c r="BS22" i="29"/>
  <c r="BM22" i="29"/>
  <c r="BN22" i="29" s="1"/>
  <c r="BL22" i="29"/>
  <c r="BI22" i="29"/>
  <c r="BG22" i="29"/>
  <c r="BE22" i="29"/>
  <c r="BC22" i="29"/>
  <c r="BA22" i="29"/>
  <c r="AY22" i="29"/>
  <c r="AW22" i="29"/>
  <c r="AU22" i="29"/>
  <c r="AS22" i="29"/>
  <c r="AQ22" i="29"/>
  <c r="AO22" i="29"/>
  <c r="AM22" i="29"/>
  <c r="AK22" i="29"/>
  <c r="AI22" i="29"/>
  <c r="AG22" i="29"/>
  <c r="AE22" i="29"/>
  <c r="AC22" i="29"/>
  <c r="AA22" i="29"/>
  <c r="Y22" i="29"/>
  <c r="W22" i="29"/>
  <c r="U22" i="29"/>
  <c r="S22" i="29"/>
  <c r="Q22" i="29"/>
  <c r="O22" i="29"/>
  <c r="M22" i="29"/>
  <c r="K22" i="29"/>
  <c r="I22" i="29"/>
  <c r="G22" i="29"/>
  <c r="E22" i="29"/>
  <c r="O3" i="31" s="1"/>
  <c r="C22" i="29"/>
  <c r="O2" i="31" s="1"/>
  <c r="BU21" i="29"/>
  <c r="BS21" i="29"/>
  <c r="BM21" i="29"/>
  <c r="BN21" i="29" s="1"/>
  <c r="BL21" i="29"/>
  <c r="BI21" i="29"/>
  <c r="BG21" i="29"/>
  <c r="BE21" i="29"/>
  <c r="BC21" i="29"/>
  <c r="BA21" i="29"/>
  <c r="AY21" i="29"/>
  <c r="AW21" i="29"/>
  <c r="AU21" i="29"/>
  <c r="AS21" i="29"/>
  <c r="AQ21" i="29"/>
  <c r="AO21" i="29"/>
  <c r="AM21" i="29"/>
  <c r="AK21" i="29"/>
  <c r="AI21" i="29"/>
  <c r="AG21" i="29"/>
  <c r="AE21" i="29"/>
  <c r="AC21" i="29"/>
  <c r="AA21" i="29"/>
  <c r="Y21" i="29"/>
  <c r="W21" i="29"/>
  <c r="U21" i="29"/>
  <c r="S21" i="29"/>
  <c r="Q21" i="29"/>
  <c r="O21" i="29"/>
  <c r="M21" i="29"/>
  <c r="K21" i="29"/>
  <c r="I21" i="29"/>
  <c r="G21" i="29"/>
  <c r="E21" i="29"/>
  <c r="N3" i="31" s="1"/>
  <c r="C21" i="29"/>
  <c r="BR19" i="29"/>
  <c r="BP19" i="29"/>
  <c r="BH19" i="29"/>
  <c r="BF19" i="29"/>
  <c r="BD19" i="29"/>
  <c r="BB19" i="29"/>
  <c r="AZ19" i="29"/>
  <c r="AX19" i="29"/>
  <c r="AV19" i="29"/>
  <c r="AT19" i="29"/>
  <c r="AR19" i="29"/>
  <c r="AP19" i="29"/>
  <c r="AN19" i="29"/>
  <c r="AL19" i="29"/>
  <c r="AJ19" i="29"/>
  <c r="AH19" i="29"/>
  <c r="AF19" i="29"/>
  <c r="AD19" i="29"/>
  <c r="AB19" i="29"/>
  <c r="Z19" i="29"/>
  <c r="X19" i="29"/>
  <c r="V19" i="29"/>
  <c r="T19" i="29"/>
  <c r="R19" i="29"/>
  <c r="P19" i="29"/>
  <c r="N19" i="29"/>
  <c r="L19" i="29"/>
  <c r="J19" i="29"/>
  <c r="H19" i="29"/>
  <c r="F19" i="29"/>
  <c r="D19" i="29"/>
  <c r="Q3" i="30" s="1"/>
  <c r="B19" i="29"/>
  <c r="BU18" i="29"/>
  <c r="BS18" i="29"/>
  <c r="BM18" i="29"/>
  <c r="BN18" i="29" s="1"/>
  <c r="BL18" i="29"/>
  <c r="BI18" i="29"/>
  <c r="BG18" i="29"/>
  <c r="BE18" i="29"/>
  <c r="BC18" i="29"/>
  <c r="BA18" i="29"/>
  <c r="AY18" i="29"/>
  <c r="AW18" i="29"/>
  <c r="AU18" i="29"/>
  <c r="AS18" i="29"/>
  <c r="AQ18" i="29"/>
  <c r="AO18" i="29"/>
  <c r="AM18" i="29"/>
  <c r="AK18" i="29"/>
  <c r="AI18" i="29"/>
  <c r="AG18" i="29"/>
  <c r="AE18" i="29"/>
  <c r="AC18" i="29"/>
  <c r="AA18" i="29"/>
  <c r="Y18" i="29"/>
  <c r="W18" i="29"/>
  <c r="U18" i="29"/>
  <c r="S18" i="29"/>
  <c r="Q18" i="29"/>
  <c r="O18" i="29"/>
  <c r="M18" i="29"/>
  <c r="K18" i="29"/>
  <c r="I18" i="29"/>
  <c r="G18" i="29"/>
  <c r="E18" i="29"/>
  <c r="M3" i="31" s="1"/>
  <c r="C18" i="29"/>
  <c r="BU17" i="29"/>
  <c r="BS17" i="29"/>
  <c r="BM17" i="29"/>
  <c r="BN17" i="29" s="1"/>
  <c r="BL17" i="29"/>
  <c r="BI17" i="29"/>
  <c r="BG17" i="29"/>
  <c r="BE17" i="29"/>
  <c r="BC17" i="29"/>
  <c r="BA17" i="29"/>
  <c r="AY17" i="29"/>
  <c r="AW17" i="29"/>
  <c r="AU17" i="29"/>
  <c r="AS17" i="29"/>
  <c r="AQ17" i="29"/>
  <c r="AO17" i="29"/>
  <c r="AM17" i="29"/>
  <c r="AK17" i="29"/>
  <c r="AI17" i="29"/>
  <c r="AG17" i="29"/>
  <c r="AE17" i="29"/>
  <c r="AC17" i="29"/>
  <c r="AA17" i="29"/>
  <c r="Y17" i="29"/>
  <c r="W17" i="29"/>
  <c r="U17" i="29"/>
  <c r="S17" i="29"/>
  <c r="Q17" i="29"/>
  <c r="O17" i="29"/>
  <c r="M17" i="29"/>
  <c r="K17" i="29"/>
  <c r="I17" i="29"/>
  <c r="G17" i="29"/>
  <c r="E17" i="29"/>
  <c r="L3" i="31" s="1"/>
  <c r="C17" i="29"/>
  <c r="BU15" i="29"/>
  <c r="BS15" i="29"/>
  <c r="BM15" i="29"/>
  <c r="BN15" i="29" s="1"/>
  <c r="BL15" i="29"/>
  <c r="BI15" i="29"/>
  <c r="BG15" i="29"/>
  <c r="BE15" i="29"/>
  <c r="BC15" i="29"/>
  <c r="BA15" i="29"/>
  <c r="AY15" i="29"/>
  <c r="AW15" i="29"/>
  <c r="AU15" i="29"/>
  <c r="AS15" i="29"/>
  <c r="AQ15" i="29"/>
  <c r="AO15" i="29"/>
  <c r="AM15" i="29"/>
  <c r="AK15" i="29"/>
  <c r="AI15" i="29"/>
  <c r="AG15" i="29"/>
  <c r="AE15" i="29"/>
  <c r="AC15" i="29"/>
  <c r="AA15" i="29"/>
  <c r="Y15" i="29"/>
  <c r="W15" i="29"/>
  <c r="U15" i="29"/>
  <c r="S15" i="29"/>
  <c r="Q15" i="29"/>
  <c r="O15" i="29"/>
  <c r="M15" i="29"/>
  <c r="K15" i="29"/>
  <c r="I15" i="29"/>
  <c r="G15" i="29"/>
  <c r="E15" i="29"/>
  <c r="K3" i="31" s="1"/>
  <c r="C15" i="29"/>
  <c r="K2" i="31" s="1"/>
  <c r="BU14" i="29"/>
  <c r="BS14" i="29"/>
  <c r="BM14" i="29"/>
  <c r="BN14" i="29" s="1"/>
  <c r="BL14" i="29"/>
  <c r="BI14" i="29"/>
  <c r="BG14" i="29"/>
  <c r="BE14" i="29"/>
  <c r="BC14" i="29"/>
  <c r="BA14" i="29"/>
  <c r="AY14" i="29"/>
  <c r="AW14" i="29"/>
  <c r="AU14" i="29"/>
  <c r="AS14" i="29"/>
  <c r="AQ14" i="29"/>
  <c r="AO14" i="29"/>
  <c r="AM14" i="29"/>
  <c r="AK14" i="29"/>
  <c r="AI14" i="29"/>
  <c r="AG14" i="29"/>
  <c r="AE14" i="29"/>
  <c r="AC14" i="29"/>
  <c r="AA14" i="29"/>
  <c r="Y14" i="29"/>
  <c r="W14" i="29"/>
  <c r="U14" i="29"/>
  <c r="S14" i="29"/>
  <c r="Q14" i="29"/>
  <c r="O14" i="29"/>
  <c r="M14" i="29"/>
  <c r="K14" i="29"/>
  <c r="I14" i="29"/>
  <c r="G14" i="29"/>
  <c r="E14" i="29"/>
  <c r="C14" i="29"/>
  <c r="BR12" i="29"/>
  <c r="BP12" i="29"/>
  <c r="BH12" i="29"/>
  <c r="BF12" i="29"/>
  <c r="BD12" i="29"/>
  <c r="BB12" i="29"/>
  <c r="AZ12" i="29"/>
  <c r="AX12" i="29"/>
  <c r="AV12" i="29"/>
  <c r="AT12" i="29"/>
  <c r="AR12" i="29"/>
  <c r="AP12" i="29"/>
  <c r="AN12" i="29"/>
  <c r="AL12" i="29"/>
  <c r="AJ12" i="29"/>
  <c r="AH12" i="29"/>
  <c r="AF12" i="29"/>
  <c r="AD12" i="29"/>
  <c r="AB12" i="29"/>
  <c r="Z12" i="29"/>
  <c r="X12" i="29"/>
  <c r="V12" i="29"/>
  <c r="T12" i="29"/>
  <c r="R12" i="29"/>
  <c r="P12" i="29"/>
  <c r="N12" i="29"/>
  <c r="L12" i="29"/>
  <c r="J12" i="29"/>
  <c r="H12" i="29"/>
  <c r="F12" i="29"/>
  <c r="D12" i="29"/>
  <c r="L3" i="30" s="1"/>
  <c r="B12" i="29"/>
  <c r="L2" i="30" s="1"/>
  <c r="BR11" i="29"/>
  <c r="BP11" i="29"/>
  <c r="BH11" i="29"/>
  <c r="BF11" i="29"/>
  <c r="BD11" i="29"/>
  <c r="BB11" i="29"/>
  <c r="AZ11" i="29"/>
  <c r="AX11" i="29"/>
  <c r="AV11" i="29"/>
  <c r="AT11" i="29"/>
  <c r="AR11" i="29"/>
  <c r="AP11" i="29"/>
  <c r="AN11" i="29"/>
  <c r="AL11" i="29"/>
  <c r="AJ11" i="29"/>
  <c r="AH11" i="29"/>
  <c r="AF11" i="29"/>
  <c r="AD11" i="29"/>
  <c r="AB11" i="29"/>
  <c r="Z11" i="29"/>
  <c r="X11" i="29"/>
  <c r="V11" i="29"/>
  <c r="T11" i="29"/>
  <c r="R11" i="29"/>
  <c r="P11" i="29"/>
  <c r="N11" i="29"/>
  <c r="L11" i="29"/>
  <c r="J11" i="29"/>
  <c r="H11" i="29"/>
  <c r="F11" i="29"/>
  <c r="D11" i="29"/>
  <c r="B11" i="29"/>
  <c r="BU10" i="29"/>
  <c r="BS10" i="29"/>
  <c r="BM10" i="29"/>
  <c r="BN10" i="29" s="1"/>
  <c r="BL10" i="29"/>
  <c r="BI10" i="29"/>
  <c r="BG10" i="29"/>
  <c r="BE10" i="29"/>
  <c r="BC10" i="29"/>
  <c r="BA10" i="29"/>
  <c r="AY10" i="29"/>
  <c r="AW10" i="29"/>
  <c r="AU10" i="29"/>
  <c r="AS10" i="29"/>
  <c r="AQ10" i="29"/>
  <c r="AO10" i="29"/>
  <c r="AM10" i="29"/>
  <c r="AK10" i="29"/>
  <c r="AI10" i="29"/>
  <c r="AG10" i="29"/>
  <c r="AE10" i="29"/>
  <c r="AC10" i="29"/>
  <c r="AA10" i="29"/>
  <c r="Y10" i="29"/>
  <c r="W10" i="29"/>
  <c r="U10" i="29"/>
  <c r="S10" i="29"/>
  <c r="Q10" i="29"/>
  <c r="O10" i="29"/>
  <c r="M10" i="29"/>
  <c r="K10" i="29"/>
  <c r="I10" i="29"/>
  <c r="G10" i="29"/>
  <c r="E10" i="29"/>
  <c r="I3" i="31" s="1"/>
  <c r="C10" i="29"/>
  <c r="BU9" i="29"/>
  <c r="BS9" i="29"/>
  <c r="BM9" i="29"/>
  <c r="BN9" i="29" s="1"/>
  <c r="BL9" i="29"/>
  <c r="BI9" i="29"/>
  <c r="BG9" i="29"/>
  <c r="BE9" i="29"/>
  <c r="BC9" i="29"/>
  <c r="BA9" i="29"/>
  <c r="AY9" i="29"/>
  <c r="AW9" i="29"/>
  <c r="AU9" i="29"/>
  <c r="AS9" i="29"/>
  <c r="AQ9" i="29"/>
  <c r="AO9" i="29"/>
  <c r="AM9" i="29"/>
  <c r="AK9" i="29"/>
  <c r="AI9" i="29"/>
  <c r="AG9" i="29"/>
  <c r="AE9" i="29"/>
  <c r="AC9" i="29"/>
  <c r="AA9" i="29"/>
  <c r="Y9" i="29"/>
  <c r="W9" i="29"/>
  <c r="U9" i="29"/>
  <c r="S9" i="29"/>
  <c r="Q9" i="29"/>
  <c r="O9" i="29"/>
  <c r="M9" i="29"/>
  <c r="K9" i="29"/>
  <c r="I9" i="29"/>
  <c r="G9" i="29"/>
  <c r="E9" i="29"/>
  <c r="H3" i="31" s="1"/>
  <c r="C9" i="29"/>
  <c r="BU8" i="29"/>
  <c r="BS8" i="29"/>
  <c r="BM8" i="29"/>
  <c r="BN8" i="29" s="1"/>
  <c r="BL8" i="29"/>
  <c r="BI8" i="29"/>
  <c r="BG8" i="29"/>
  <c r="BE8" i="29"/>
  <c r="BC8" i="29"/>
  <c r="BA8" i="29"/>
  <c r="AY8" i="29"/>
  <c r="AW8" i="29"/>
  <c r="AU8" i="29"/>
  <c r="AS8" i="29"/>
  <c r="AQ8" i="29"/>
  <c r="AO8" i="29"/>
  <c r="AM8" i="29"/>
  <c r="AK8" i="29"/>
  <c r="AI8" i="29"/>
  <c r="AG8" i="29"/>
  <c r="AE8" i="29"/>
  <c r="AC8" i="29"/>
  <c r="AA8" i="29"/>
  <c r="Y8" i="29"/>
  <c r="W8" i="29"/>
  <c r="U8" i="29"/>
  <c r="S8" i="29"/>
  <c r="Q8" i="29"/>
  <c r="O8" i="29"/>
  <c r="M8" i="29"/>
  <c r="K8" i="29"/>
  <c r="I8" i="29"/>
  <c r="G8" i="29"/>
  <c r="E8" i="29"/>
  <c r="G3" i="31" s="1"/>
  <c r="C8" i="29"/>
  <c r="BU7" i="29"/>
  <c r="BS7" i="29"/>
  <c r="BM7" i="29"/>
  <c r="BN7" i="29" s="1"/>
  <c r="BL7" i="29"/>
  <c r="BI7" i="29"/>
  <c r="BG7" i="29"/>
  <c r="BE7" i="29"/>
  <c r="BC7" i="29"/>
  <c r="BA7" i="29"/>
  <c r="AY7" i="29"/>
  <c r="AW7" i="29"/>
  <c r="AU7" i="29"/>
  <c r="AS7" i="29"/>
  <c r="AQ7" i="29"/>
  <c r="AO7" i="29"/>
  <c r="AM7" i="29"/>
  <c r="AK7" i="29"/>
  <c r="AI7" i="29"/>
  <c r="AG7" i="29"/>
  <c r="AE7" i="29"/>
  <c r="AC7" i="29"/>
  <c r="AA7" i="29"/>
  <c r="Y7" i="29"/>
  <c r="W7" i="29"/>
  <c r="U7" i="29"/>
  <c r="S7" i="29"/>
  <c r="Q7" i="29"/>
  <c r="O7" i="29"/>
  <c r="M7" i="29"/>
  <c r="K7" i="29"/>
  <c r="I7" i="29"/>
  <c r="G7" i="29"/>
  <c r="E7" i="29"/>
  <c r="F3" i="31" s="1"/>
  <c r="C7" i="29"/>
  <c r="F2" i="31" s="1"/>
  <c r="BU6" i="29"/>
  <c r="BS6" i="29"/>
  <c r="BM6" i="29"/>
  <c r="BN6" i="29" s="1"/>
  <c r="BL6" i="29"/>
  <c r="BI6" i="29"/>
  <c r="BG6" i="29"/>
  <c r="BE6" i="29"/>
  <c r="BC6" i="29"/>
  <c r="BA6" i="29"/>
  <c r="AY6" i="29"/>
  <c r="AW6" i="29"/>
  <c r="AU6" i="29"/>
  <c r="AS6" i="29"/>
  <c r="AQ6" i="29"/>
  <c r="AO6" i="29"/>
  <c r="AM6" i="29"/>
  <c r="AK6" i="29"/>
  <c r="AI6" i="29"/>
  <c r="AG6" i="29"/>
  <c r="AE6" i="29"/>
  <c r="AC6" i="29"/>
  <c r="AA6" i="29"/>
  <c r="Y6" i="29"/>
  <c r="W6" i="29"/>
  <c r="U6" i="29"/>
  <c r="S6" i="29"/>
  <c r="Q6" i="29"/>
  <c r="O6" i="29"/>
  <c r="M6" i="29"/>
  <c r="K6" i="29"/>
  <c r="I6" i="29"/>
  <c r="G6" i="29"/>
  <c r="E6" i="29"/>
  <c r="E3" i="31" s="1"/>
  <c r="C6" i="29"/>
  <c r="E2" i="31" s="1"/>
  <c r="BU4" i="29"/>
  <c r="BS4" i="29"/>
  <c r="BR4" i="29"/>
  <c r="BP4" i="29"/>
  <c r="BM4" i="29"/>
  <c r="BN4" i="29" s="1"/>
  <c r="BL4" i="29"/>
  <c r="BU3" i="29"/>
  <c r="BS3" i="29"/>
  <c r="BM3" i="29"/>
  <c r="BN3" i="29" s="1"/>
  <c r="BL3" i="29"/>
  <c r="BI3" i="29"/>
  <c r="BG3" i="29"/>
  <c r="BE3" i="29"/>
  <c r="BC3" i="29"/>
  <c r="BA3" i="29"/>
  <c r="AY3" i="29"/>
  <c r="AW3" i="29"/>
  <c r="AU3" i="29"/>
  <c r="AS3" i="29"/>
  <c r="AQ3" i="29"/>
  <c r="AO3" i="29"/>
  <c r="AM3" i="29"/>
  <c r="AK3" i="29"/>
  <c r="AI3" i="29"/>
  <c r="AG3" i="29"/>
  <c r="AE3" i="29"/>
  <c r="AC3" i="29"/>
  <c r="AA3" i="29"/>
  <c r="Y3" i="29"/>
  <c r="W3" i="29"/>
  <c r="U3" i="29"/>
  <c r="S3" i="29"/>
  <c r="Q3" i="29"/>
  <c r="O3" i="29"/>
  <c r="M3" i="29"/>
  <c r="K3" i="29"/>
  <c r="I3" i="29"/>
  <c r="G3" i="29"/>
  <c r="E3" i="29"/>
  <c r="D3" i="31" s="1"/>
  <c r="C3" i="29"/>
  <c r="C15" i="28"/>
  <c r="C14" i="28"/>
  <c r="C13" i="28"/>
  <c r="C12" i="28"/>
  <c r="C11" i="28"/>
  <c r="C10" i="28"/>
  <c r="C9" i="28"/>
  <c r="C8" i="28"/>
  <c r="C7" i="28"/>
  <c r="C6" i="28"/>
  <c r="C5" i="28"/>
  <c r="C4" i="28"/>
  <c r="C3" i="28"/>
  <c r="C2" i="28"/>
  <c r="Y15" i="27"/>
  <c r="X15" i="27"/>
  <c r="V15" i="27"/>
  <c r="U15" i="27"/>
  <c r="S15" i="27"/>
  <c r="R15" i="27"/>
  <c r="P15" i="27"/>
  <c r="O15" i="27"/>
  <c r="N15" i="27"/>
  <c r="M15" i="27"/>
  <c r="J15" i="27"/>
  <c r="I15" i="27"/>
  <c r="H15" i="27"/>
  <c r="G15" i="27"/>
  <c r="F15" i="27"/>
  <c r="E15" i="27"/>
  <c r="D15" i="27"/>
  <c r="C15" i="27"/>
  <c r="Y14" i="27"/>
  <c r="X14" i="27"/>
  <c r="V14" i="27"/>
  <c r="U14" i="27"/>
  <c r="S14" i="27"/>
  <c r="R14" i="27"/>
  <c r="P14" i="27"/>
  <c r="O14" i="27"/>
  <c r="N14" i="27"/>
  <c r="M14" i="27"/>
  <c r="J14" i="27"/>
  <c r="I14" i="27"/>
  <c r="H14" i="27"/>
  <c r="G14" i="27"/>
  <c r="F14" i="27"/>
  <c r="E14" i="27"/>
  <c r="D14" i="27"/>
  <c r="C14" i="27"/>
  <c r="Y13" i="27"/>
  <c r="X13" i="27"/>
  <c r="V13" i="27"/>
  <c r="U13" i="27"/>
  <c r="S13" i="27"/>
  <c r="R13" i="27"/>
  <c r="P13" i="27"/>
  <c r="O13" i="27"/>
  <c r="N13" i="27"/>
  <c r="M13" i="27"/>
  <c r="J13" i="27"/>
  <c r="I13" i="27"/>
  <c r="H13" i="27"/>
  <c r="G13" i="27"/>
  <c r="F13" i="27"/>
  <c r="E13" i="27"/>
  <c r="D13" i="27"/>
  <c r="C13" i="27"/>
  <c r="Y12" i="27"/>
  <c r="X12" i="27"/>
  <c r="V12" i="27"/>
  <c r="U12" i="27"/>
  <c r="S12" i="27"/>
  <c r="R12" i="27"/>
  <c r="P12" i="27"/>
  <c r="O12" i="27"/>
  <c r="N12" i="27"/>
  <c r="M12" i="27"/>
  <c r="J12" i="27"/>
  <c r="I12" i="27"/>
  <c r="H12" i="27"/>
  <c r="G12" i="27"/>
  <c r="F12" i="27"/>
  <c r="E12" i="27"/>
  <c r="D12" i="27"/>
  <c r="C12" i="27"/>
  <c r="Y11" i="27"/>
  <c r="X11" i="27"/>
  <c r="V11" i="27"/>
  <c r="U11" i="27"/>
  <c r="S11" i="27"/>
  <c r="R11" i="27"/>
  <c r="P11" i="27"/>
  <c r="O11" i="27"/>
  <c r="N11" i="27"/>
  <c r="M11" i="27"/>
  <c r="J11" i="27"/>
  <c r="I11" i="27"/>
  <c r="H11" i="27"/>
  <c r="G11" i="27"/>
  <c r="F11" i="27"/>
  <c r="E11" i="27"/>
  <c r="D11" i="27"/>
  <c r="C11" i="27"/>
  <c r="Y10" i="27"/>
  <c r="X10" i="27"/>
  <c r="V10" i="27"/>
  <c r="U10" i="27"/>
  <c r="S10" i="27"/>
  <c r="R10" i="27"/>
  <c r="P10" i="27"/>
  <c r="O10" i="27"/>
  <c r="N10" i="27"/>
  <c r="M10" i="27"/>
  <c r="J10" i="27"/>
  <c r="I10" i="27"/>
  <c r="H10" i="27"/>
  <c r="G10" i="27"/>
  <c r="F10" i="27"/>
  <c r="E10" i="27"/>
  <c r="D10" i="27"/>
  <c r="C10" i="27"/>
  <c r="Y9" i="27"/>
  <c r="X9" i="27"/>
  <c r="V9" i="27"/>
  <c r="U9" i="27"/>
  <c r="S9" i="27"/>
  <c r="R9" i="27"/>
  <c r="P9" i="27"/>
  <c r="O9" i="27"/>
  <c r="N9" i="27"/>
  <c r="M9" i="27"/>
  <c r="J9" i="27"/>
  <c r="I9" i="27"/>
  <c r="H9" i="27"/>
  <c r="G9" i="27"/>
  <c r="F9" i="27"/>
  <c r="E9" i="27"/>
  <c r="D9" i="27"/>
  <c r="C9" i="27"/>
  <c r="Y8" i="27"/>
  <c r="X8" i="27"/>
  <c r="V8" i="27"/>
  <c r="U8" i="27"/>
  <c r="S8" i="27"/>
  <c r="R8" i="27"/>
  <c r="P8" i="27"/>
  <c r="O8" i="27"/>
  <c r="N8" i="27"/>
  <c r="M8" i="27"/>
  <c r="J8" i="27"/>
  <c r="I8" i="27"/>
  <c r="H8" i="27"/>
  <c r="G8" i="27"/>
  <c r="F8" i="27"/>
  <c r="E8" i="27"/>
  <c r="D8" i="27"/>
  <c r="C8" i="27"/>
  <c r="Y7" i="27"/>
  <c r="X7" i="27"/>
  <c r="V7" i="27"/>
  <c r="U7" i="27"/>
  <c r="S7" i="27"/>
  <c r="R7" i="27"/>
  <c r="P7" i="27"/>
  <c r="O7" i="27"/>
  <c r="N7" i="27"/>
  <c r="M7" i="27"/>
  <c r="J7" i="27"/>
  <c r="I7" i="27"/>
  <c r="H7" i="27"/>
  <c r="G7" i="27"/>
  <c r="F7" i="27"/>
  <c r="E7" i="27"/>
  <c r="D7" i="27"/>
  <c r="C7" i="27"/>
  <c r="Y6" i="27"/>
  <c r="X6" i="27"/>
  <c r="V6" i="27"/>
  <c r="U6" i="27"/>
  <c r="S6" i="27"/>
  <c r="R6" i="27"/>
  <c r="P6" i="27"/>
  <c r="O6" i="27"/>
  <c r="N6" i="27"/>
  <c r="M6" i="27"/>
  <c r="J6" i="27"/>
  <c r="I6" i="27"/>
  <c r="H6" i="27"/>
  <c r="G6" i="27"/>
  <c r="F6" i="27"/>
  <c r="E6" i="27"/>
  <c r="D6" i="27"/>
  <c r="C6" i="27"/>
  <c r="Y5" i="27"/>
  <c r="X5" i="27"/>
  <c r="V5" i="27"/>
  <c r="U5" i="27"/>
  <c r="S5" i="27"/>
  <c r="R5" i="27"/>
  <c r="P5" i="27"/>
  <c r="O5" i="27"/>
  <c r="N5" i="27"/>
  <c r="M5" i="27"/>
  <c r="J5" i="27"/>
  <c r="I5" i="27"/>
  <c r="H5" i="27"/>
  <c r="G5" i="27"/>
  <c r="F5" i="27"/>
  <c r="E5" i="27"/>
  <c r="D5" i="27"/>
  <c r="C5" i="27"/>
  <c r="Y4" i="27"/>
  <c r="X4" i="27"/>
  <c r="V4" i="27"/>
  <c r="U4" i="27"/>
  <c r="S4" i="27"/>
  <c r="R4" i="27"/>
  <c r="P4" i="27"/>
  <c r="O4" i="27"/>
  <c r="N4" i="27"/>
  <c r="M4" i="27"/>
  <c r="J4" i="27"/>
  <c r="I4" i="27"/>
  <c r="H4" i="27"/>
  <c r="G4" i="27"/>
  <c r="F4" i="27"/>
  <c r="E4" i="27"/>
  <c r="D4" i="27"/>
  <c r="C4" i="27"/>
  <c r="Y3" i="27"/>
  <c r="X3" i="27"/>
  <c r="V3" i="27"/>
  <c r="U3" i="27"/>
  <c r="S3" i="27"/>
  <c r="R3" i="27"/>
  <c r="P3" i="27"/>
  <c r="O3" i="27"/>
  <c r="N3" i="27"/>
  <c r="M3" i="27"/>
  <c r="J3" i="27"/>
  <c r="I3" i="27"/>
  <c r="H3" i="27"/>
  <c r="G3" i="27"/>
  <c r="F3" i="27"/>
  <c r="E3" i="27"/>
  <c r="D3" i="27"/>
  <c r="C3" i="27"/>
  <c r="Y2" i="27"/>
  <c r="X2" i="27"/>
  <c r="V2" i="27"/>
  <c r="U2" i="27"/>
  <c r="S2" i="27"/>
  <c r="R2" i="27"/>
  <c r="P2" i="27"/>
  <c r="O2" i="27"/>
  <c r="N2" i="27"/>
  <c r="M2" i="27"/>
  <c r="J2" i="27"/>
  <c r="I2" i="27"/>
  <c r="H2" i="27"/>
  <c r="G2" i="27"/>
  <c r="F2" i="27"/>
  <c r="E2" i="27"/>
  <c r="D2" i="27"/>
  <c r="C2" i="27"/>
  <c r="B2" i="27"/>
  <c r="A2" i="27"/>
  <c r="BR31" i="26"/>
  <c r="BP31" i="26"/>
  <c r="BH31" i="26"/>
  <c r="BF31" i="26"/>
  <c r="BD31" i="26"/>
  <c r="BB31" i="26"/>
  <c r="AZ31" i="26"/>
  <c r="AX31" i="26"/>
  <c r="AV31" i="26"/>
  <c r="AT31" i="26"/>
  <c r="AR31" i="26"/>
  <c r="AP31" i="26"/>
  <c r="AN31" i="26"/>
  <c r="AL31" i="26"/>
  <c r="AJ31" i="26"/>
  <c r="AH31" i="26"/>
  <c r="AF31" i="26"/>
  <c r="AD31" i="26"/>
  <c r="AB31" i="26"/>
  <c r="Z15" i="27" s="1"/>
  <c r="Z31" i="26"/>
  <c r="Z14" i="27" s="1"/>
  <c r="X31" i="26"/>
  <c r="Z13" i="27" s="1"/>
  <c r="V31" i="26"/>
  <c r="Z12" i="27" s="1"/>
  <c r="T31" i="26"/>
  <c r="Z11" i="27" s="1"/>
  <c r="R31" i="26"/>
  <c r="Z10" i="27" s="1"/>
  <c r="Z9" i="27"/>
  <c r="N31" i="26"/>
  <c r="Z8" i="27" s="1"/>
  <c r="L31" i="26"/>
  <c r="Z7" i="27" s="1"/>
  <c r="J31" i="26"/>
  <c r="Z6" i="27" s="1"/>
  <c r="H31" i="26"/>
  <c r="Z5" i="27" s="1"/>
  <c r="F31" i="26"/>
  <c r="Z4" i="27" s="1"/>
  <c r="D31" i="26"/>
  <c r="Z3" i="27" s="1"/>
  <c r="BU30" i="26"/>
  <c r="BS30" i="26"/>
  <c r="BM30" i="26"/>
  <c r="BN30" i="26" s="1"/>
  <c r="BL30" i="26"/>
  <c r="BI30" i="26"/>
  <c r="BG30" i="26"/>
  <c r="BE30" i="26"/>
  <c r="BC30" i="26"/>
  <c r="BA30" i="26"/>
  <c r="AY30" i="26"/>
  <c r="AW30" i="26"/>
  <c r="AU30" i="26"/>
  <c r="AS30" i="26"/>
  <c r="AQ30" i="26"/>
  <c r="AO30" i="26"/>
  <c r="AM30" i="26"/>
  <c r="AK30" i="26"/>
  <c r="AI30" i="26"/>
  <c r="AG30" i="26"/>
  <c r="AE30" i="26"/>
  <c r="AC30" i="26"/>
  <c r="S15" i="28" s="1"/>
  <c r="AA30" i="26"/>
  <c r="S14" i="28" s="1"/>
  <c r="Y30" i="26"/>
  <c r="S13" i="28" s="1"/>
  <c r="W30" i="26"/>
  <c r="S12" i="28" s="1"/>
  <c r="U30" i="26"/>
  <c r="S11" i="28" s="1"/>
  <c r="S30" i="26"/>
  <c r="S10" i="28" s="1"/>
  <c r="S9" i="28"/>
  <c r="O30" i="26"/>
  <c r="M30" i="26"/>
  <c r="S7" i="28" s="1"/>
  <c r="K30" i="26"/>
  <c r="S6" i="28" s="1"/>
  <c r="I30" i="26"/>
  <c r="S5" i="28" s="1"/>
  <c r="G30" i="26"/>
  <c r="S4" i="28" s="1"/>
  <c r="E30" i="26"/>
  <c r="S3" i="28" s="1"/>
  <c r="BU29" i="26"/>
  <c r="BS29" i="26"/>
  <c r="BM29" i="26"/>
  <c r="BN29" i="26" s="1"/>
  <c r="BL29" i="26"/>
  <c r="BI29" i="26"/>
  <c r="BG29" i="26"/>
  <c r="BE29" i="26"/>
  <c r="BC29" i="26"/>
  <c r="BA29" i="26"/>
  <c r="AY29" i="26"/>
  <c r="AW29" i="26"/>
  <c r="AU29" i="26"/>
  <c r="AS29" i="26"/>
  <c r="AQ29" i="26"/>
  <c r="AO29" i="26"/>
  <c r="AM29" i="26"/>
  <c r="AK29" i="26"/>
  <c r="AI29" i="26"/>
  <c r="AG29" i="26"/>
  <c r="AC29" i="26"/>
  <c r="R15" i="28" s="1"/>
  <c r="AA29" i="26"/>
  <c r="R14" i="28" s="1"/>
  <c r="Y29" i="26"/>
  <c r="R13" i="28" s="1"/>
  <c r="W29" i="26"/>
  <c r="R12" i="28" s="1"/>
  <c r="U29" i="26"/>
  <c r="R11" i="28" s="1"/>
  <c r="S29" i="26"/>
  <c r="R10" i="28" s="1"/>
  <c r="R9" i="28"/>
  <c r="O29" i="26"/>
  <c r="R8" i="28" s="1"/>
  <c r="M29" i="26"/>
  <c r="R7" i="28" s="1"/>
  <c r="K29" i="26"/>
  <c r="R6" i="28" s="1"/>
  <c r="I29" i="26"/>
  <c r="R5" i="28" s="1"/>
  <c r="G29" i="26"/>
  <c r="R4" i="28" s="1"/>
  <c r="E29" i="26"/>
  <c r="R3" i="28" s="1"/>
  <c r="BR27" i="26"/>
  <c r="BP27" i="26"/>
  <c r="BH27" i="26"/>
  <c r="BF27" i="26"/>
  <c r="BD27" i="26"/>
  <c r="BB27" i="26"/>
  <c r="AZ27" i="26"/>
  <c r="AX27" i="26"/>
  <c r="AV27" i="26"/>
  <c r="AT27" i="26"/>
  <c r="AR27" i="26"/>
  <c r="AP27" i="26"/>
  <c r="AN27" i="26"/>
  <c r="AL27" i="26"/>
  <c r="AJ27" i="26"/>
  <c r="AH27" i="26"/>
  <c r="AF27" i="26"/>
  <c r="AB27" i="26"/>
  <c r="W15" i="27" s="1"/>
  <c r="Z27" i="26"/>
  <c r="W14" i="27" s="1"/>
  <c r="X27" i="26"/>
  <c r="W13" i="27" s="1"/>
  <c r="V27" i="26"/>
  <c r="W12" i="27" s="1"/>
  <c r="T27" i="26"/>
  <c r="W11" i="27" s="1"/>
  <c r="R27" i="26"/>
  <c r="W10" i="27" s="1"/>
  <c r="W9" i="27"/>
  <c r="N27" i="26"/>
  <c r="W8" i="27" s="1"/>
  <c r="L27" i="26"/>
  <c r="W7" i="27" s="1"/>
  <c r="J27" i="26"/>
  <c r="W6" i="27" s="1"/>
  <c r="H27" i="26"/>
  <c r="W5" i="27" s="1"/>
  <c r="F27" i="26"/>
  <c r="W4" i="27" s="1"/>
  <c r="D27" i="26"/>
  <c r="W3" i="27" s="1"/>
  <c r="W2" i="27"/>
  <c r="BU26" i="26"/>
  <c r="BS26" i="26"/>
  <c r="BM26" i="26"/>
  <c r="BN26" i="26" s="1"/>
  <c r="BL26" i="26"/>
  <c r="BI26" i="26"/>
  <c r="BG26" i="26"/>
  <c r="BE26" i="26"/>
  <c r="BC26" i="26"/>
  <c r="BA26" i="26"/>
  <c r="AY26" i="26"/>
  <c r="AW26" i="26"/>
  <c r="AU26" i="26"/>
  <c r="AS26" i="26"/>
  <c r="AQ26" i="26"/>
  <c r="AO26" i="26"/>
  <c r="AM26" i="26"/>
  <c r="AK26" i="26"/>
  <c r="AI26" i="26"/>
  <c r="AG26" i="26"/>
  <c r="AC26" i="26"/>
  <c r="Q15" i="28" s="1"/>
  <c r="AA26" i="26"/>
  <c r="Q14" i="28" s="1"/>
  <c r="Y26" i="26"/>
  <c r="Q13" i="28" s="1"/>
  <c r="W26" i="26"/>
  <c r="Q12" i="28" s="1"/>
  <c r="U26" i="26"/>
  <c r="Q11" i="28" s="1"/>
  <c r="S26" i="26"/>
  <c r="Q10" i="28" s="1"/>
  <c r="Q9" i="28"/>
  <c r="O26" i="26"/>
  <c r="Q8" i="28" s="1"/>
  <c r="M26" i="26"/>
  <c r="Q7" i="28" s="1"/>
  <c r="K26" i="26"/>
  <c r="Q6" i="28" s="1"/>
  <c r="I26" i="26"/>
  <c r="Q5" i="28" s="1"/>
  <c r="G26" i="26"/>
  <c r="E26" i="26"/>
  <c r="Q3" i="28" s="1"/>
  <c r="BU25" i="26"/>
  <c r="BS25" i="26"/>
  <c r="BM25" i="26"/>
  <c r="BN25" i="26" s="1"/>
  <c r="BL25" i="26"/>
  <c r="BI25" i="26"/>
  <c r="BG25" i="26"/>
  <c r="BE25" i="26"/>
  <c r="BC25" i="26"/>
  <c r="BA25" i="26"/>
  <c r="AY25" i="26"/>
  <c r="AW25" i="26"/>
  <c r="AU25" i="26"/>
  <c r="AS25" i="26"/>
  <c r="AQ25" i="26"/>
  <c r="AO25" i="26"/>
  <c r="AM25" i="26"/>
  <c r="AK25" i="26"/>
  <c r="AI25" i="26"/>
  <c r="AG25" i="26"/>
  <c r="AC25" i="26"/>
  <c r="P15" i="28" s="1"/>
  <c r="AA25" i="26"/>
  <c r="P14" i="28" s="1"/>
  <c r="Y25" i="26"/>
  <c r="P13" i="28" s="1"/>
  <c r="W25" i="26"/>
  <c r="P12" i="28" s="1"/>
  <c r="U25" i="26"/>
  <c r="P11" i="28" s="1"/>
  <c r="S25" i="26"/>
  <c r="P10" i="28" s="1"/>
  <c r="P9" i="28"/>
  <c r="O25" i="26"/>
  <c r="P8" i="28" s="1"/>
  <c r="M25" i="26"/>
  <c r="P7" i="28" s="1"/>
  <c r="K25" i="26"/>
  <c r="P6" i="28" s="1"/>
  <c r="I25" i="26"/>
  <c r="P5" i="28" s="1"/>
  <c r="G25" i="26"/>
  <c r="P4" i="28" s="1"/>
  <c r="E25" i="26"/>
  <c r="P3" i="28" s="1"/>
  <c r="BR23" i="26"/>
  <c r="BP23" i="26"/>
  <c r="BH23" i="26"/>
  <c r="BF23" i="26"/>
  <c r="BD23" i="26"/>
  <c r="BB23" i="26"/>
  <c r="AZ23" i="26"/>
  <c r="AX23" i="26"/>
  <c r="AV23" i="26"/>
  <c r="AT23" i="26"/>
  <c r="AR23" i="26"/>
  <c r="AP23" i="26"/>
  <c r="AN23" i="26"/>
  <c r="AL23" i="26"/>
  <c r="AJ23" i="26"/>
  <c r="AH23" i="26"/>
  <c r="AF23" i="26"/>
  <c r="AB23" i="26"/>
  <c r="T15" i="27" s="1"/>
  <c r="Z23" i="26"/>
  <c r="T14" i="27" s="1"/>
  <c r="X23" i="26"/>
  <c r="T13" i="27" s="1"/>
  <c r="V23" i="26"/>
  <c r="T12" i="27" s="1"/>
  <c r="T23" i="26"/>
  <c r="T11" i="27" s="1"/>
  <c r="R23" i="26"/>
  <c r="T10" i="27" s="1"/>
  <c r="N23" i="26"/>
  <c r="T8" i="27" s="1"/>
  <c r="L23" i="26"/>
  <c r="T7" i="27" s="1"/>
  <c r="J23" i="26"/>
  <c r="T6" i="27" s="1"/>
  <c r="H23" i="26"/>
  <c r="T5" i="27" s="1"/>
  <c r="F23" i="26"/>
  <c r="T4" i="27" s="1"/>
  <c r="D23" i="26"/>
  <c r="T3" i="27" s="1"/>
  <c r="T2" i="27"/>
  <c r="BU22" i="26"/>
  <c r="BS22" i="26"/>
  <c r="BM22" i="26"/>
  <c r="BN22" i="26" s="1"/>
  <c r="BL22" i="26"/>
  <c r="BI22" i="26"/>
  <c r="BG22" i="26"/>
  <c r="BE22" i="26"/>
  <c r="BC22" i="26"/>
  <c r="BA22" i="26"/>
  <c r="AY22" i="26"/>
  <c r="AW22" i="26"/>
  <c r="AU22" i="26"/>
  <c r="AS22" i="26"/>
  <c r="AQ22" i="26"/>
  <c r="AO22" i="26"/>
  <c r="AM22" i="26"/>
  <c r="AK22" i="26"/>
  <c r="AI22" i="26"/>
  <c r="AG22" i="26"/>
  <c r="AC22" i="26"/>
  <c r="O15" i="28" s="1"/>
  <c r="AA22" i="26"/>
  <c r="O14" i="28" s="1"/>
  <c r="Y22" i="26"/>
  <c r="O13" i="28" s="1"/>
  <c r="W22" i="26"/>
  <c r="O12" i="28" s="1"/>
  <c r="U22" i="26"/>
  <c r="O11" i="28" s="1"/>
  <c r="S22" i="26"/>
  <c r="O10" i="28" s="1"/>
  <c r="O9" i="28"/>
  <c r="O22" i="26"/>
  <c r="O8" i="28" s="1"/>
  <c r="M22" i="26"/>
  <c r="O7" i="28" s="1"/>
  <c r="K22" i="26"/>
  <c r="O6" i="28" s="1"/>
  <c r="I22" i="26"/>
  <c r="O5" i="28" s="1"/>
  <c r="G22" i="26"/>
  <c r="O4" i="28" s="1"/>
  <c r="E22" i="26"/>
  <c r="O3" i="28" s="1"/>
  <c r="BU21" i="26"/>
  <c r="BS21" i="26"/>
  <c r="BM21" i="26"/>
  <c r="BN21" i="26" s="1"/>
  <c r="BL21" i="26"/>
  <c r="BI21" i="26"/>
  <c r="BG21" i="26"/>
  <c r="BE21" i="26"/>
  <c r="BC21" i="26"/>
  <c r="BA21" i="26"/>
  <c r="AY21" i="26"/>
  <c r="AW21" i="26"/>
  <c r="AU21" i="26"/>
  <c r="AS21" i="26"/>
  <c r="AQ21" i="26"/>
  <c r="AO21" i="26"/>
  <c r="AM21" i="26"/>
  <c r="AK21" i="26"/>
  <c r="AI21" i="26"/>
  <c r="AG21" i="26"/>
  <c r="AC21" i="26"/>
  <c r="N15" i="28" s="1"/>
  <c r="AA21" i="26"/>
  <c r="N14" i="28" s="1"/>
  <c r="Y21" i="26"/>
  <c r="N13" i="28" s="1"/>
  <c r="W21" i="26"/>
  <c r="N12" i="28" s="1"/>
  <c r="U21" i="26"/>
  <c r="N11" i="28" s="1"/>
  <c r="S21" i="26"/>
  <c r="N10" i="28" s="1"/>
  <c r="N9" i="28"/>
  <c r="O21" i="26"/>
  <c r="N8" i="28" s="1"/>
  <c r="M21" i="26"/>
  <c r="N7" i="28" s="1"/>
  <c r="K21" i="26"/>
  <c r="N6" i="28" s="1"/>
  <c r="I21" i="26"/>
  <c r="N5" i="28" s="1"/>
  <c r="G21" i="26"/>
  <c r="N4" i="28" s="1"/>
  <c r="E21" i="26"/>
  <c r="N3" i="28" s="1"/>
  <c r="BR19" i="26"/>
  <c r="BP19" i="26"/>
  <c r="BH19" i="26"/>
  <c r="BF19" i="26"/>
  <c r="BD19" i="26"/>
  <c r="BB19" i="26"/>
  <c r="AZ19" i="26"/>
  <c r="AX19" i="26"/>
  <c r="AV19" i="26"/>
  <c r="AT19" i="26"/>
  <c r="AR19" i="26"/>
  <c r="AP19" i="26"/>
  <c r="AN19" i="26"/>
  <c r="AL19" i="26"/>
  <c r="AJ19" i="26"/>
  <c r="AH19" i="26"/>
  <c r="AF19" i="26"/>
  <c r="AB19" i="26"/>
  <c r="Q15" i="27" s="1"/>
  <c r="Z19" i="26"/>
  <c r="Q14" i="27" s="1"/>
  <c r="X19" i="26"/>
  <c r="Q13" i="27" s="1"/>
  <c r="V19" i="26"/>
  <c r="Q12" i="27" s="1"/>
  <c r="T19" i="26"/>
  <c r="Q11" i="27" s="1"/>
  <c r="R19" i="26"/>
  <c r="Q10" i="27" s="1"/>
  <c r="Q9" i="27"/>
  <c r="N19" i="26"/>
  <c r="Q8" i="27" s="1"/>
  <c r="L19" i="26"/>
  <c r="J19" i="26"/>
  <c r="Q6" i="27" s="1"/>
  <c r="H19" i="26"/>
  <c r="Q5" i="27" s="1"/>
  <c r="F19" i="26"/>
  <c r="Q4" i="27" s="1"/>
  <c r="D19" i="26"/>
  <c r="Q3" i="27" s="1"/>
  <c r="BU18" i="26"/>
  <c r="BS18" i="26"/>
  <c r="BM18" i="26"/>
  <c r="BN18" i="26" s="1"/>
  <c r="BL18" i="26"/>
  <c r="BI18" i="26"/>
  <c r="BG18" i="26"/>
  <c r="BE18" i="26"/>
  <c r="BC18" i="26"/>
  <c r="BA18" i="26"/>
  <c r="AY18" i="26"/>
  <c r="AW18" i="26"/>
  <c r="AU18" i="26"/>
  <c r="AS18" i="26"/>
  <c r="AQ18" i="26"/>
  <c r="AO18" i="26"/>
  <c r="AM18" i="26"/>
  <c r="AK18" i="26"/>
  <c r="AI18" i="26"/>
  <c r="AG18" i="26"/>
  <c r="AC18" i="26"/>
  <c r="M15" i="28" s="1"/>
  <c r="AA18" i="26"/>
  <c r="M14" i="28" s="1"/>
  <c r="Y18" i="26"/>
  <c r="M13" i="28" s="1"/>
  <c r="W18" i="26"/>
  <c r="M12" i="28" s="1"/>
  <c r="U18" i="26"/>
  <c r="M11" i="28" s="1"/>
  <c r="S18" i="26"/>
  <c r="M10" i="28" s="1"/>
  <c r="M9" i="28"/>
  <c r="O18" i="26"/>
  <c r="M8" i="28" s="1"/>
  <c r="M18" i="26"/>
  <c r="M7" i="28" s="1"/>
  <c r="K18" i="26"/>
  <c r="M6" i="28" s="1"/>
  <c r="I18" i="26"/>
  <c r="M5" i="28" s="1"/>
  <c r="G18" i="26"/>
  <c r="M4" i="28" s="1"/>
  <c r="E18" i="26"/>
  <c r="M3" i="28" s="1"/>
  <c r="BU17" i="26"/>
  <c r="BS17" i="26"/>
  <c r="BM17" i="26"/>
  <c r="BN17" i="26" s="1"/>
  <c r="BL17" i="26"/>
  <c r="BI17" i="26"/>
  <c r="BG17" i="26"/>
  <c r="BE17" i="26"/>
  <c r="BC17" i="26"/>
  <c r="BA17" i="26"/>
  <c r="AY17" i="26"/>
  <c r="AW17" i="26"/>
  <c r="AU17" i="26"/>
  <c r="AS17" i="26"/>
  <c r="AQ17" i="26"/>
  <c r="AO17" i="26"/>
  <c r="AM17" i="26"/>
  <c r="AK17" i="26"/>
  <c r="AI17" i="26"/>
  <c r="AG17" i="26"/>
  <c r="AC17" i="26"/>
  <c r="L15" i="28" s="1"/>
  <c r="AA17" i="26"/>
  <c r="L14" i="28" s="1"/>
  <c r="Y17" i="26"/>
  <c r="L13" i="28" s="1"/>
  <c r="W17" i="26"/>
  <c r="L12" i="28" s="1"/>
  <c r="U17" i="26"/>
  <c r="L11" i="28" s="1"/>
  <c r="S17" i="26"/>
  <c r="L10" i="28" s="1"/>
  <c r="L9" i="28"/>
  <c r="O17" i="26"/>
  <c r="L8" i="28" s="1"/>
  <c r="M17" i="26"/>
  <c r="L7" i="28" s="1"/>
  <c r="K17" i="26"/>
  <c r="L6" i="28" s="1"/>
  <c r="I17" i="26"/>
  <c r="L5" i="28" s="1"/>
  <c r="G17" i="26"/>
  <c r="L4" i="28" s="1"/>
  <c r="E17" i="26"/>
  <c r="L3" i="28" s="1"/>
  <c r="BU15" i="26"/>
  <c r="BS15" i="26"/>
  <c r="BM15" i="26"/>
  <c r="BN15" i="26" s="1"/>
  <c r="BL15" i="26"/>
  <c r="BI15" i="26"/>
  <c r="BG15" i="26"/>
  <c r="BE15" i="26"/>
  <c r="BC15" i="26"/>
  <c r="BA15" i="26"/>
  <c r="AY15" i="26"/>
  <c r="AW15" i="26"/>
  <c r="AU15" i="26"/>
  <c r="AS15" i="26"/>
  <c r="AQ15" i="26"/>
  <c r="AO15" i="26"/>
  <c r="AM15" i="26"/>
  <c r="AK15" i="26"/>
  <c r="AI15" i="26"/>
  <c r="AG15" i="26"/>
  <c r="AC15" i="26"/>
  <c r="K15" i="28" s="1"/>
  <c r="AA15" i="26"/>
  <c r="K14" i="28" s="1"/>
  <c r="Y15" i="26"/>
  <c r="K13" i="28" s="1"/>
  <c r="W15" i="26"/>
  <c r="K12" i="28" s="1"/>
  <c r="U15" i="26"/>
  <c r="K11" i="28" s="1"/>
  <c r="S15" i="26"/>
  <c r="K10" i="28" s="1"/>
  <c r="K9" i="28"/>
  <c r="O15" i="26"/>
  <c r="K8" i="28" s="1"/>
  <c r="M15" i="26"/>
  <c r="K7" i="28" s="1"/>
  <c r="K15" i="26"/>
  <c r="K6" i="28" s="1"/>
  <c r="I15" i="26"/>
  <c r="K5" i="28" s="1"/>
  <c r="G15" i="26"/>
  <c r="K4" i="28" s="1"/>
  <c r="E15" i="26"/>
  <c r="K3" i="28" s="1"/>
  <c r="BU14" i="26"/>
  <c r="BS14" i="26"/>
  <c r="BM14" i="26"/>
  <c r="BN14" i="26" s="1"/>
  <c r="BL14" i="26"/>
  <c r="BI14" i="26"/>
  <c r="BG14" i="26"/>
  <c r="BE14" i="26"/>
  <c r="BC14" i="26"/>
  <c r="BA14" i="26"/>
  <c r="AY14" i="26"/>
  <c r="AW14" i="26"/>
  <c r="AU14" i="26"/>
  <c r="AS14" i="26"/>
  <c r="AQ14" i="26"/>
  <c r="AO14" i="26"/>
  <c r="AM14" i="26"/>
  <c r="AK14" i="26"/>
  <c r="AI14" i="26"/>
  <c r="AG14" i="26"/>
  <c r="AC14" i="26"/>
  <c r="J15" i="28" s="1"/>
  <c r="AA14" i="26"/>
  <c r="J14" i="28" s="1"/>
  <c r="Y14" i="26"/>
  <c r="J13" i="28" s="1"/>
  <c r="W14" i="26"/>
  <c r="J12" i="28" s="1"/>
  <c r="U14" i="26"/>
  <c r="J11" i="28" s="1"/>
  <c r="S14" i="26"/>
  <c r="J10" i="28" s="1"/>
  <c r="J9" i="28"/>
  <c r="O14" i="26"/>
  <c r="J8" i="28" s="1"/>
  <c r="M14" i="26"/>
  <c r="J7" i="28" s="1"/>
  <c r="K14" i="26"/>
  <c r="J6" i="28" s="1"/>
  <c r="I14" i="26"/>
  <c r="J5" i="28" s="1"/>
  <c r="G14" i="26"/>
  <c r="J4" i="28" s="1"/>
  <c r="E14" i="26"/>
  <c r="J3" i="28" s="1"/>
  <c r="J2" i="28"/>
  <c r="BR12" i="26"/>
  <c r="BP12" i="26"/>
  <c r="BH12" i="26"/>
  <c r="BF12" i="26"/>
  <c r="BD12" i="26"/>
  <c r="BB12" i="26"/>
  <c r="AZ12" i="26"/>
  <c r="AX12" i="26"/>
  <c r="AV12" i="26"/>
  <c r="AT12" i="26"/>
  <c r="AR12" i="26"/>
  <c r="AP12" i="26"/>
  <c r="AN12" i="26"/>
  <c r="AL12" i="26"/>
  <c r="AJ12" i="26"/>
  <c r="AH12" i="26"/>
  <c r="AF12" i="26"/>
  <c r="AB12" i="26"/>
  <c r="L15" i="27" s="1"/>
  <c r="Z12" i="26"/>
  <c r="L14" i="27" s="1"/>
  <c r="X12" i="26"/>
  <c r="L13" i="27" s="1"/>
  <c r="V12" i="26"/>
  <c r="L12" i="27" s="1"/>
  <c r="T12" i="26"/>
  <c r="L11" i="27" s="1"/>
  <c r="R12" i="26"/>
  <c r="L10" i="27" s="1"/>
  <c r="L9" i="27"/>
  <c r="N12" i="26"/>
  <c r="L8" i="27" s="1"/>
  <c r="L12" i="26"/>
  <c r="L7" i="27" s="1"/>
  <c r="J12" i="26"/>
  <c r="L6" i="27" s="1"/>
  <c r="H12" i="26"/>
  <c r="L5" i="27" s="1"/>
  <c r="F12" i="26"/>
  <c r="L4" i="27" s="1"/>
  <c r="D12" i="26"/>
  <c r="L3" i="27" s="1"/>
  <c r="BR11" i="26"/>
  <c r="BP11" i="26"/>
  <c r="BH11" i="26"/>
  <c r="BF11" i="26"/>
  <c r="BD11" i="26"/>
  <c r="BB11" i="26"/>
  <c r="AZ11" i="26"/>
  <c r="AX11" i="26"/>
  <c r="AV11" i="26"/>
  <c r="AT11" i="26"/>
  <c r="AR11" i="26"/>
  <c r="AP11" i="26"/>
  <c r="AN11" i="26"/>
  <c r="AL11" i="26"/>
  <c r="AJ11" i="26"/>
  <c r="AH11" i="26"/>
  <c r="AF11" i="26"/>
  <c r="AB11" i="26"/>
  <c r="K15" i="27" s="1"/>
  <c r="Z11" i="26"/>
  <c r="K14" i="27" s="1"/>
  <c r="X11" i="26"/>
  <c r="K13" i="27" s="1"/>
  <c r="V11" i="26"/>
  <c r="K12" i="27" s="1"/>
  <c r="T11" i="26"/>
  <c r="K11" i="27" s="1"/>
  <c r="R11" i="26"/>
  <c r="K10" i="27" s="1"/>
  <c r="K9" i="27"/>
  <c r="N11" i="26"/>
  <c r="K8" i="27" s="1"/>
  <c r="L11" i="26"/>
  <c r="K7" i="27" s="1"/>
  <c r="J11" i="26"/>
  <c r="K6" i="27" s="1"/>
  <c r="H11" i="26"/>
  <c r="K5" i="27" s="1"/>
  <c r="F11" i="26"/>
  <c r="K4" i="27" s="1"/>
  <c r="D11" i="26"/>
  <c r="K3" i="27" s="1"/>
  <c r="BU10" i="26"/>
  <c r="BS10" i="26"/>
  <c r="BM10" i="26"/>
  <c r="BN10" i="26" s="1"/>
  <c r="BL10" i="26"/>
  <c r="BI10" i="26"/>
  <c r="BG10" i="26"/>
  <c r="BE10" i="26"/>
  <c r="BC10" i="26"/>
  <c r="BA10" i="26"/>
  <c r="AY10" i="26"/>
  <c r="AW10" i="26"/>
  <c r="AU10" i="26"/>
  <c r="AS10" i="26"/>
  <c r="AQ10" i="26"/>
  <c r="AO10" i="26"/>
  <c r="AM10" i="26"/>
  <c r="AK10" i="26"/>
  <c r="AI10" i="26"/>
  <c r="AG10" i="26"/>
  <c r="AC10" i="26"/>
  <c r="I15" i="28" s="1"/>
  <c r="AA10" i="26"/>
  <c r="I14" i="28" s="1"/>
  <c r="Y10" i="26"/>
  <c r="I13" i="28" s="1"/>
  <c r="W10" i="26"/>
  <c r="I12" i="28" s="1"/>
  <c r="U10" i="26"/>
  <c r="I11" i="28" s="1"/>
  <c r="S10" i="26"/>
  <c r="I10" i="28" s="1"/>
  <c r="I9" i="28"/>
  <c r="O10" i="26"/>
  <c r="I8" i="28" s="1"/>
  <c r="M10" i="26"/>
  <c r="I7" i="28" s="1"/>
  <c r="K10" i="26"/>
  <c r="I6" i="28" s="1"/>
  <c r="I10" i="26"/>
  <c r="I5" i="28" s="1"/>
  <c r="G10" i="26"/>
  <c r="E10" i="26"/>
  <c r="I3" i="28" s="1"/>
  <c r="BU9" i="26"/>
  <c r="BS9" i="26"/>
  <c r="BM9" i="26"/>
  <c r="BN9" i="26" s="1"/>
  <c r="BL9" i="26"/>
  <c r="BI9" i="26"/>
  <c r="BG9" i="26"/>
  <c r="BE9" i="26"/>
  <c r="BC9" i="26"/>
  <c r="BA9" i="26"/>
  <c r="AY9" i="26"/>
  <c r="AW9" i="26"/>
  <c r="AU9" i="26"/>
  <c r="AS9" i="26"/>
  <c r="AQ9" i="26"/>
  <c r="AO9" i="26"/>
  <c r="AM9" i="26"/>
  <c r="AK9" i="26"/>
  <c r="AI9" i="26"/>
  <c r="AG9" i="26"/>
  <c r="AC9" i="26"/>
  <c r="H15" i="28" s="1"/>
  <c r="AA9" i="26"/>
  <c r="H14" i="28" s="1"/>
  <c r="Y9" i="26"/>
  <c r="H13" i="28" s="1"/>
  <c r="W9" i="26"/>
  <c r="H12" i="28" s="1"/>
  <c r="U9" i="26"/>
  <c r="H11" i="28" s="1"/>
  <c r="S9" i="26"/>
  <c r="H10" i="28" s="1"/>
  <c r="H9" i="28"/>
  <c r="O9" i="26"/>
  <c r="H8" i="28" s="1"/>
  <c r="M9" i="26"/>
  <c r="H7" i="28" s="1"/>
  <c r="K9" i="26"/>
  <c r="H6" i="28" s="1"/>
  <c r="I9" i="26"/>
  <c r="H5" i="28" s="1"/>
  <c r="G9" i="26"/>
  <c r="H4" i="28" s="1"/>
  <c r="E9" i="26"/>
  <c r="H3" i="28" s="1"/>
  <c r="BU8" i="26"/>
  <c r="BS8" i="26"/>
  <c r="BM8" i="26"/>
  <c r="BN8" i="26" s="1"/>
  <c r="BL8" i="26"/>
  <c r="BI8" i="26"/>
  <c r="BG8" i="26"/>
  <c r="BE8" i="26"/>
  <c r="BC8" i="26"/>
  <c r="BA8" i="26"/>
  <c r="AY8" i="26"/>
  <c r="AW8" i="26"/>
  <c r="AU8" i="26"/>
  <c r="AS8" i="26"/>
  <c r="AQ8" i="26"/>
  <c r="AO8" i="26"/>
  <c r="AM8" i="26"/>
  <c r="AK8" i="26"/>
  <c r="AI8" i="26"/>
  <c r="AG8" i="26"/>
  <c r="AC8" i="26"/>
  <c r="G15" i="28" s="1"/>
  <c r="AA8" i="26"/>
  <c r="G14" i="28" s="1"/>
  <c r="Y8" i="26"/>
  <c r="G13" i="28" s="1"/>
  <c r="W8" i="26"/>
  <c r="G12" i="28" s="1"/>
  <c r="U8" i="26"/>
  <c r="G11" i="28" s="1"/>
  <c r="S8" i="26"/>
  <c r="G10" i="28" s="1"/>
  <c r="G9" i="28"/>
  <c r="O8" i="26"/>
  <c r="G8" i="28" s="1"/>
  <c r="M8" i="26"/>
  <c r="G7" i="28" s="1"/>
  <c r="K8" i="26"/>
  <c r="G6" i="28" s="1"/>
  <c r="I8" i="26"/>
  <c r="G5" i="28" s="1"/>
  <c r="G8" i="26"/>
  <c r="G4" i="28" s="1"/>
  <c r="E8" i="26"/>
  <c r="G3" i="28" s="1"/>
  <c r="BU7" i="26"/>
  <c r="BS7" i="26"/>
  <c r="BM7" i="26"/>
  <c r="BN7" i="26" s="1"/>
  <c r="BL7" i="26"/>
  <c r="BI7" i="26"/>
  <c r="BG7" i="26"/>
  <c r="BE7" i="26"/>
  <c r="BC7" i="26"/>
  <c r="BA7" i="26"/>
  <c r="AY7" i="26"/>
  <c r="AW7" i="26"/>
  <c r="AU7" i="26"/>
  <c r="AS7" i="26"/>
  <c r="AQ7" i="26"/>
  <c r="AO7" i="26"/>
  <c r="AM7" i="26"/>
  <c r="AK7" i="26"/>
  <c r="AI7" i="26"/>
  <c r="AG7" i="26"/>
  <c r="AC7" i="26"/>
  <c r="F15" i="28" s="1"/>
  <c r="AA7" i="26"/>
  <c r="F14" i="28" s="1"/>
  <c r="Y7" i="26"/>
  <c r="F13" i="28" s="1"/>
  <c r="W7" i="26"/>
  <c r="F12" i="28" s="1"/>
  <c r="U7" i="26"/>
  <c r="F11" i="28" s="1"/>
  <c r="S7" i="26"/>
  <c r="F10" i="28" s="1"/>
  <c r="F9" i="28"/>
  <c r="O7" i="26"/>
  <c r="F8" i="28" s="1"/>
  <c r="M7" i="26"/>
  <c r="F7" i="28" s="1"/>
  <c r="K7" i="26"/>
  <c r="F6" i="28" s="1"/>
  <c r="I7" i="26"/>
  <c r="F5" i="28" s="1"/>
  <c r="G7" i="26"/>
  <c r="F4" i="28" s="1"/>
  <c r="E7" i="26"/>
  <c r="F3" i="28" s="1"/>
  <c r="BU6" i="26"/>
  <c r="BS6" i="26"/>
  <c r="BM6" i="26"/>
  <c r="BN6" i="26" s="1"/>
  <c r="BL6" i="26"/>
  <c r="BI6" i="26"/>
  <c r="BG6" i="26"/>
  <c r="BE6" i="26"/>
  <c r="BC6" i="26"/>
  <c r="BA6" i="26"/>
  <c r="AY6" i="26"/>
  <c r="AW6" i="26"/>
  <c r="AU6" i="26"/>
  <c r="AS6" i="26"/>
  <c r="AQ6" i="26"/>
  <c r="AO6" i="26"/>
  <c r="AM6" i="26"/>
  <c r="AK6" i="26"/>
  <c r="AI6" i="26"/>
  <c r="AG6" i="26"/>
  <c r="AC6" i="26"/>
  <c r="E15" i="28" s="1"/>
  <c r="AA6" i="26"/>
  <c r="E14" i="28" s="1"/>
  <c r="Y6" i="26"/>
  <c r="E13" i="28" s="1"/>
  <c r="W6" i="26"/>
  <c r="E12" i="28" s="1"/>
  <c r="U6" i="26"/>
  <c r="E11" i="28" s="1"/>
  <c r="S6" i="26"/>
  <c r="E10" i="28" s="1"/>
  <c r="E9" i="28"/>
  <c r="O6" i="26"/>
  <c r="M6" i="26"/>
  <c r="E7" i="28" s="1"/>
  <c r="K6" i="26"/>
  <c r="E6" i="28" s="1"/>
  <c r="I6" i="26"/>
  <c r="E5" i="28" s="1"/>
  <c r="G6" i="26"/>
  <c r="E4" i="28" s="1"/>
  <c r="E6" i="26"/>
  <c r="E3" i="28" s="1"/>
  <c r="BU4" i="26"/>
  <c r="BS4" i="26"/>
  <c r="BR4" i="26"/>
  <c r="BP4" i="26"/>
  <c r="BM4" i="26"/>
  <c r="BN4" i="26" s="1"/>
  <c r="BL4" i="26"/>
  <c r="BU3" i="26"/>
  <c r="BS3" i="26"/>
  <c r="BM3" i="26"/>
  <c r="BN3" i="26" s="1"/>
  <c r="BL3" i="26"/>
  <c r="BI3" i="26"/>
  <c r="BG3" i="26"/>
  <c r="BE3" i="26"/>
  <c r="BC3" i="26"/>
  <c r="BA3" i="26"/>
  <c r="AY3" i="26"/>
  <c r="AW3" i="26"/>
  <c r="AU3" i="26"/>
  <c r="AS3" i="26"/>
  <c r="AQ3" i="26"/>
  <c r="AO3" i="26"/>
  <c r="AM3" i="26"/>
  <c r="AK3" i="26"/>
  <c r="AI3" i="26"/>
  <c r="AG3" i="26"/>
  <c r="AC3" i="26"/>
  <c r="D15" i="28" s="1"/>
  <c r="AA3" i="26"/>
  <c r="D14" i="28" s="1"/>
  <c r="Y3" i="26"/>
  <c r="D13" i="28" s="1"/>
  <c r="W3" i="26"/>
  <c r="D12" i="28" s="1"/>
  <c r="U3" i="26"/>
  <c r="D11" i="28" s="1"/>
  <c r="S3" i="26"/>
  <c r="D10" i="28" s="1"/>
  <c r="D9" i="28"/>
  <c r="O3" i="26"/>
  <c r="D8" i="28" s="1"/>
  <c r="M3" i="26"/>
  <c r="D7" i="28" s="1"/>
  <c r="K3" i="26"/>
  <c r="D6" i="28" s="1"/>
  <c r="I3" i="26"/>
  <c r="D5" i="28" s="1"/>
  <c r="G3" i="26"/>
  <c r="D4" i="28" s="1"/>
  <c r="E3" i="26"/>
  <c r="D3" i="28" s="1"/>
  <c r="B2" i="12"/>
  <c r="B2" i="14" s="1"/>
  <c r="A2" i="12"/>
  <c r="A3" i="12" s="1"/>
  <c r="A5" i="28" l="1"/>
  <c r="A6" i="28"/>
  <c r="A2" i="28"/>
  <c r="A3" i="28"/>
  <c r="A4" i="28"/>
  <c r="A15" i="28"/>
  <c r="A10" i="28"/>
  <c r="A11" i="28"/>
  <c r="A12" i="28"/>
  <c r="A9" i="28"/>
  <c r="B8" i="27"/>
  <c r="A8" i="28"/>
  <c r="A14" i="28"/>
  <c r="A7" i="28"/>
  <c r="A13" i="28"/>
  <c r="BT15" i="32"/>
  <c r="K3" i="34"/>
  <c r="BP17" i="32"/>
  <c r="BQ17" i="32" s="1"/>
  <c r="BV26" i="32"/>
  <c r="Q2" i="34"/>
  <c r="BT29" i="32"/>
  <c r="R2" i="34"/>
  <c r="S2" i="34"/>
  <c r="BT3" i="32"/>
  <c r="BV15" i="32"/>
  <c r="K2" i="34"/>
  <c r="H2" i="34"/>
  <c r="BV3" i="32"/>
  <c r="D2" i="34"/>
  <c r="E2" i="34"/>
  <c r="BU12" i="32"/>
  <c r="BO12" i="32"/>
  <c r="BP15" i="32"/>
  <c r="BQ15" i="32" s="1"/>
  <c r="BR25" i="32"/>
  <c r="P2" i="34"/>
  <c r="BT7" i="32"/>
  <c r="BR9" i="32"/>
  <c r="BT10" i="32"/>
  <c r="I2" i="34"/>
  <c r="BS11" i="32"/>
  <c r="BO11" i="32"/>
  <c r="K2" i="33"/>
  <c r="BM12" i="32"/>
  <c r="BN12" i="32" s="1"/>
  <c r="BV7" i="32"/>
  <c r="F2" i="34"/>
  <c r="BR8" i="32"/>
  <c r="G2" i="34"/>
  <c r="BR3" i="32"/>
  <c r="D3" i="34"/>
  <c r="BL11" i="32"/>
  <c r="BT14" i="32"/>
  <c r="J2" i="34"/>
  <c r="BL23" i="32"/>
  <c r="BO19" i="32"/>
  <c r="BS19" i="32"/>
  <c r="BV17" i="32"/>
  <c r="BR18" i="32"/>
  <c r="N2" i="34"/>
  <c r="BR21" i="32"/>
  <c r="BT22" i="32"/>
  <c r="BS23" i="32"/>
  <c r="BO23" i="32"/>
  <c r="BT25" i="32"/>
  <c r="BO27" i="32"/>
  <c r="BM31" i="32"/>
  <c r="BN31" i="32" s="1"/>
  <c r="BO31" i="32"/>
  <c r="W2" i="33"/>
  <c r="O2" i="34"/>
  <c r="BP10" i="29"/>
  <c r="BQ10" i="29" s="1"/>
  <c r="BP29" i="29"/>
  <c r="BQ29" i="29" s="1"/>
  <c r="S2" i="31"/>
  <c r="H2" i="31"/>
  <c r="BM11" i="29"/>
  <c r="BN11" i="29" s="1"/>
  <c r="BV14" i="29"/>
  <c r="J2" i="31"/>
  <c r="BR25" i="29"/>
  <c r="P2" i="31"/>
  <c r="R3" i="31"/>
  <c r="BT6" i="29"/>
  <c r="BT14" i="29"/>
  <c r="J3" i="31"/>
  <c r="BP22" i="29"/>
  <c r="BQ22" i="29" s="1"/>
  <c r="BT26" i="29"/>
  <c r="BS31" i="29"/>
  <c r="BT3" i="29"/>
  <c r="BT7" i="29"/>
  <c r="BV10" i="29"/>
  <c r="BO11" i="29"/>
  <c r="K2" i="30"/>
  <c r="BV15" i="29"/>
  <c r="BV17" i="29"/>
  <c r="L2" i="31"/>
  <c r="BP18" i="29"/>
  <c r="BQ18" i="29" s="1"/>
  <c r="BO19" i="29"/>
  <c r="BT21" i="29"/>
  <c r="BO27" i="29"/>
  <c r="W2" i="30"/>
  <c r="M2" i="31"/>
  <c r="BV3" i="29"/>
  <c r="BV6" i="29"/>
  <c r="BV7" i="29"/>
  <c r="G2" i="31"/>
  <c r="BS11" i="29"/>
  <c r="K3" i="30"/>
  <c r="BU12" i="29"/>
  <c r="BO12" i="29"/>
  <c r="BU31" i="29"/>
  <c r="Q2" i="30"/>
  <c r="D2" i="31"/>
  <c r="I2" i="31"/>
  <c r="N2" i="31"/>
  <c r="BL19" i="29"/>
  <c r="BT22" i="29"/>
  <c r="BR22" i="29"/>
  <c r="BS23" i="29"/>
  <c r="BO23" i="29"/>
  <c r="BV26" i="29"/>
  <c r="BR26" i="29"/>
  <c r="BT29" i="29"/>
  <c r="BM31" i="29"/>
  <c r="BN31" i="29" s="1"/>
  <c r="BO31" i="29"/>
  <c r="BR8" i="26"/>
  <c r="BM11" i="26"/>
  <c r="BN11" i="26" s="1"/>
  <c r="K2" i="27"/>
  <c r="H2" i="28"/>
  <c r="BU12" i="26"/>
  <c r="BO12" i="26"/>
  <c r="BV17" i="26"/>
  <c r="L2" i="28"/>
  <c r="BO19" i="26"/>
  <c r="BR25" i="26"/>
  <c r="P2" i="28"/>
  <c r="BT29" i="26"/>
  <c r="R2" i="28"/>
  <c r="G2" i="28"/>
  <c r="BV3" i="26"/>
  <c r="D2" i="28"/>
  <c r="BV7" i="26"/>
  <c r="F2" i="28"/>
  <c r="BR10" i="26"/>
  <c r="I4" i="28"/>
  <c r="BT14" i="26"/>
  <c r="BV15" i="26"/>
  <c r="K2" i="28"/>
  <c r="BU19" i="26"/>
  <c r="BT22" i="26"/>
  <c r="O2" i="28"/>
  <c r="BP26" i="26"/>
  <c r="BQ26" i="26" s="1"/>
  <c r="Q4" i="28"/>
  <c r="BT30" i="26"/>
  <c r="S8" i="28"/>
  <c r="L2" i="27"/>
  <c r="N2" i="28"/>
  <c r="BV18" i="26"/>
  <c r="BP22" i="26"/>
  <c r="BQ22" i="26" s="1"/>
  <c r="BM23" i="26"/>
  <c r="BN23" i="26" s="1"/>
  <c r="BM31" i="26"/>
  <c r="BN31" i="26" s="1"/>
  <c r="BO31" i="26"/>
  <c r="Q2" i="27"/>
  <c r="T9" i="27"/>
  <c r="BT6" i="26"/>
  <c r="E8" i="28"/>
  <c r="BT10" i="26"/>
  <c r="I2" i="28"/>
  <c r="BS11" i="26"/>
  <c r="BO11" i="26"/>
  <c r="BR18" i="26"/>
  <c r="M2" i="28"/>
  <c r="BS23" i="26"/>
  <c r="BO23" i="26"/>
  <c r="BV26" i="26"/>
  <c r="Q2" i="28"/>
  <c r="BR26" i="26"/>
  <c r="BO27" i="26"/>
  <c r="S2" i="28"/>
  <c r="Z2" i="27"/>
  <c r="Q7" i="27"/>
  <c r="E2" i="28"/>
  <c r="B4" i="27"/>
  <c r="B2" i="28"/>
  <c r="B4" i="28"/>
  <c r="B6" i="28"/>
  <c r="B8" i="28"/>
  <c r="B10" i="28"/>
  <c r="B12" i="28"/>
  <c r="B14" i="28"/>
  <c r="B12" i="27"/>
  <c r="B3" i="28"/>
  <c r="B5" i="28"/>
  <c r="B7" i="28"/>
  <c r="B9" i="28"/>
  <c r="B11" i="28"/>
  <c r="B13" i="28"/>
  <c r="B15" i="28"/>
  <c r="A2" i="14"/>
  <c r="A3" i="33"/>
  <c r="B3" i="33"/>
  <c r="A2" i="34"/>
  <c r="B2" i="34"/>
  <c r="A3" i="34"/>
  <c r="B3" i="34"/>
  <c r="BR6" i="32"/>
  <c r="BT8" i="32"/>
  <c r="BV10" i="32"/>
  <c r="BU11" i="32"/>
  <c r="BL12" i="32"/>
  <c r="BT18" i="32"/>
  <c r="BV22" i="32"/>
  <c r="BU23" i="32"/>
  <c r="BP26" i="32"/>
  <c r="BQ26" i="32" s="1"/>
  <c r="BM27" i="32"/>
  <c r="BN27" i="32" s="1"/>
  <c r="BR30" i="32"/>
  <c r="BT6" i="32"/>
  <c r="BV8" i="32"/>
  <c r="BP10" i="32"/>
  <c r="BQ10" i="32" s="1"/>
  <c r="BM11" i="32"/>
  <c r="BN11" i="32" s="1"/>
  <c r="BV18" i="32"/>
  <c r="BU19" i="32"/>
  <c r="BP22" i="32"/>
  <c r="BQ22" i="32" s="1"/>
  <c r="BM23" i="32"/>
  <c r="BN23" i="32" s="1"/>
  <c r="BR26" i="32"/>
  <c r="BT30" i="32"/>
  <c r="BV14" i="32"/>
  <c r="BV29" i="32"/>
  <c r="BR7" i="32"/>
  <c r="BT9" i="32"/>
  <c r="BP14" i="32"/>
  <c r="BQ14" i="32" s="1"/>
  <c r="BR15" i="32"/>
  <c r="BR17" i="32"/>
  <c r="BL19" i="32"/>
  <c r="BT21" i="32"/>
  <c r="BV25" i="32"/>
  <c r="BP29" i="32"/>
  <c r="BQ29" i="32" s="1"/>
  <c r="BS31" i="32"/>
  <c r="BP3" i="32"/>
  <c r="BQ3" i="32" s="1"/>
  <c r="BV6" i="32"/>
  <c r="BP8" i="32"/>
  <c r="BQ8" i="32" s="1"/>
  <c r="BR10" i="32"/>
  <c r="BP18" i="32"/>
  <c r="BQ18" i="32" s="1"/>
  <c r="BM19" i="32"/>
  <c r="BN19" i="32" s="1"/>
  <c r="BR22" i="32"/>
  <c r="BT26" i="32"/>
  <c r="BV30" i="32"/>
  <c r="BU31" i="32"/>
  <c r="BP7" i="32"/>
  <c r="BQ7" i="32" s="1"/>
  <c r="BV9" i="32"/>
  <c r="BR14" i="32"/>
  <c r="BT17" i="32"/>
  <c r="BV21" i="32"/>
  <c r="BP25" i="32"/>
  <c r="BQ25" i="32" s="1"/>
  <c r="BS27" i="32"/>
  <c r="BR29" i="32"/>
  <c r="BL31" i="32"/>
  <c r="BP6" i="32"/>
  <c r="BQ6" i="32" s="1"/>
  <c r="BS12" i="32"/>
  <c r="BU27" i="32"/>
  <c r="BP30" i="32"/>
  <c r="BQ30" i="32" s="1"/>
  <c r="BP9" i="32"/>
  <c r="BQ9" i="32" s="1"/>
  <c r="BP21" i="32"/>
  <c r="BQ21" i="32" s="1"/>
  <c r="BL27" i="32"/>
  <c r="A3" i="30"/>
  <c r="B3" i="30"/>
  <c r="A2" i="31"/>
  <c r="B2" i="31"/>
  <c r="A3" i="31"/>
  <c r="B3" i="31"/>
  <c r="BP8" i="29"/>
  <c r="BQ8" i="29" s="1"/>
  <c r="BR6" i="29"/>
  <c r="BT8" i="29"/>
  <c r="BU11" i="29"/>
  <c r="BL12" i="29"/>
  <c r="BT18" i="29"/>
  <c r="BV22" i="29"/>
  <c r="BU23" i="29"/>
  <c r="BP26" i="29"/>
  <c r="BQ26" i="29" s="1"/>
  <c r="BM27" i="29"/>
  <c r="BN27" i="29" s="1"/>
  <c r="BR30" i="29"/>
  <c r="BM19" i="29"/>
  <c r="BN19" i="29" s="1"/>
  <c r="BV30" i="29"/>
  <c r="BP3" i="29"/>
  <c r="BQ3" i="29" s="1"/>
  <c r="BP7" i="29"/>
  <c r="BQ7" i="29" s="1"/>
  <c r="BR9" i="29"/>
  <c r="BL11" i="29"/>
  <c r="BM12" i="29"/>
  <c r="BN12" i="29" s="1"/>
  <c r="BP15" i="29"/>
  <c r="BQ15" i="29" s="1"/>
  <c r="BP17" i="29"/>
  <c r="BQ17" i="29" s="1"/>
  <c r="BS19" i="29"/>
  <c r="BR21" i="29"/>
  <c r="BL23" i="29"/>
  <c r="BT25" i="29"/>
  <c r="BV29" i="29"/>
  <c r="BV18" i="29"/>
  <c r="BU19" i="29"/>
  <c r="BM23" i="29"/>
  <c r="BN23" i="29" s="1"/>
  <c r="BT30" i="29"/>
  <c r="BR3" i="29"/>
  <c r="BR7" i="29"/>
  <c r="BT9" i="29"/>
  <c r="BP14" i="29"/>
  <c r="BQ14" i="29" s="1"/>
  <c r="BR15" i="29"/>
  <c r="BR17" i="29"/>
  <c r="BV25" i="29"/>
  <c r="BV9" i="29"/>
  <c r="BR14" i="29"/>
  <c r="BT15" i="29"/>
  <c r="BT17" i="29"/>
  <c r="BV21" i="29"/>
  <c r="BP25" i="29"/>
  <c r="BQ25" i="29" s="1"/>
  <c r="BS27" i="29"/>
  <c r="BR29" i="29"/>
  <c r="BL31" i="29"/>
  <c r="BV8" i="29"/>
  <c r="BR10" i="29"/>
  <c r="BP6" i="29"/>
  <c r="BQ6" i="29" s="1"/>
  <c r="BR8" i="29"/>
  <c r="BT10" i="29"/>
  <c r="BS12" i="29"/>
  <c r="BR18" i="29"/>
  <c r="BU27" i="29"/>
  <c r="BP30" i="29"/>
  <c r="BQ30" i="29" s="1"/>
  <c r="BP9" i="29"/>
  <c r="BQ9" i="29" s="1"/>
  <c r="BP21" i="29"/>
  <c r="BQ21" i="29" s="1"/>
  <c r="BL27" i="29"/>
  <c r="A4" i="27"/>
  <c r="A8" i="27"/>
  <c r="A12" i="27"/>
  <c r="A5" i="27"/>
  <c r="A9" i="27"/>
  <c r="A13" i="27"/>
  <c r="B5" i="27"/>
  <c r="B9" i="27"/>
  <c r="B13" i="27"/>
  <c r="A6" i="27"/>
  <c r="A10" i="27"/>
  <c r="A14" i="27"/>
  <c r="B6" i="27"/>
  <c r="B10" i="27"/>
  <c r="B14" i="27"/>
  <c r="A3" i="27"/>
  <c r="A7" i="27"/>
  <c r="A11" i="27"/>
  <c r="A15" i="27"/>
  <c r="B3" i="27"/>
  <c r="B7" i="27"/>
  <c r="B11" i="27"/>
  <c r="B15" i="27"/>
  <c r="BR6" i="26"/>
  <c r="BT8" i="26"/>
  <c r="BV10" i="26"/>
  <c r="BU11" i="26"/>
  <c r="BL12" i="26"/>
  <c r="BT18" i="26"/>
  <c r="BV22" i="26"/>
  <c r="BU23" i="26"/>
  <c r="BM27" i="26"/>
  <c r="BN27" i="26" s="1"/>
  <c r="BR30" i="26"/>
  <c r="BP3" i="26"/>
  <c r="BQ3" i="26" s="1"/>
  <c r="BP7" i="26"/>
  <c r="BQ7" i="26" s="1"/>
  <c r="BR9" i="26"/>
  <c r="BL11" i="26"/>
  <c r="BM12" i="26"/>
  <c r="BN12" i="26" s="1"/>
  <c r="BV14" i="26"/>
  <c r="BP15" i="26"/>
  <c r="BQ15" i="26" s="1"/>
  <c r="BP17" i="26"/>
  <c r="BQ17" i="26" s="1"/>
  <c r="BS19" i="26"/>
  <c r="BR21" i="26"/>
  <c r="BL23" i="26"/>
  <c r="BT25" i="26"/>
  <c r="BV29" i="26"/>
  <c r="BR3" i="26"/>
  <c r="BR7" i="26"/>
  <c r="BT9" i="26"/>
  <c r="BP14" i="26"/>
  <c r="BQ14" i="26" s="1"/>
  <c r="BR15" i="26"/>
  <c r="BR17" i="26"/>
  <c r="BL19" i="26"/>
  <c r="BT21" i="26"/>
  <c r="BV25" i="26"/>
  <c r="BP29" i="26"/>
  <c r="BQ29" i="26" s="1"/>
  <c r="BS31" i="26"/>
  <c r="BP10" i="26"/>
  <c r="BQ10" i="26" s="1"/>
  <c r="BV6" i="26"/>
  <c r="BP8" i="26"/>
  <c r="BQ8" i="26" s="1"/>
  <c r="BP18" i="26"/>
  <c r="BQ18" i="26" s="1"/>
  <c r="BM19" i="26"/>
  <c r="BN19" i="26" s="1"/>
  <c r="BR22" i="26"/>
  <c r="BT26" i="26"/>
  <c r="BV30" i="26"/>
  <c r="BU31" i="26"/>
  <c r="BV8" i="26"/>
  <c r="BT3" i="26"/>
  <c r="BT7" i="26"/>
  <c r="BV9" i="26"/>
  <c r="BR14" i="26"/>
  <c r="BT15" i="26"/>
  <c r="BT17" i="26"/>
  <c r="BV21" i="26"/>
  <c r="BP25" i="26"/>
  <c r="BQ25" i="26" s="1"/>
  <c r="BS27" i="26"/>
  <c r="BR29" i="26"/>
  <c r="BL31" i="26"/>
  <c r="BP6" i="26"/>
  <c r="BQ6" i="26" s="1"/>
  <c r="BS12" i="26"/>
  <c r="BU27" i="26"/>
  <c r="BP30" i="26"/>
  <c r="BQ30" i="26" s="1"/>
  <c r="BP9" i="26"/>
  <c r="BQ9" i="26" s="1"/>
  <c r="BP21" i="26"/>
  <c r="BQ21" i="26" s="1"/>
  <c r="BL27" i="26"/>
  <c r="Y16" i="12"/>
  <c r="X16" i="12"/>
  <c r="V16" i="12"/>
  <c r="U16" i="12"/>
  <c r="S16" i="12"/>
  <c r="R16" i="12"/>
  <c r="P16" i="12"/>
  <c r="O16" i="12"/>
  <c r="N16" i="12"/>
  <c r="M16" i="12"/>
  <c r="J16" i="12"/>
  <c r="I16" i="12"/>
  <c r="H16" i="12"/>
  <c r="G16" i="12"/>
  <c r="F16" i="12"/>
  <c r="E16" i="12"/>
  <c r="C16" i="14" l="1"/>
  <c r="C15" i="14"/>
  <c r="C14" i="14"/>
  <c r="C13" i="14"/>
  <c r="C12" i="14"/>
  <c r="C11" i="14"/>
  <c r="C10" i="14"/>
  <c r="C9" i="14"/>
  <c r="C8" i="14"/>
  <c r="C7" i="14"/>
  <c r="C6" i="14"/>
  <c r="C5" i="14"/>
  <c r="C4" i="14"/>
  <c r="C3" i="14"/>
  <c r="C2" i="14"/>
  <c r="D16" i="12"/>
  <c r="D15" i="12"/>
  <c r="D14" i="12"/>
  <c r="D13" i="12"/>
  <c r="D12" i="12"/>
  <c r="D11" i="12"/>
  <c r="D10" i="12"/>
  <c r="D9" i="12"/>
  <c r="D8" i="12"/>
  <c r="D7" i="12"/>
  <c r="D6" i="12"/>
  <c r="D5" i="12"/>
  <c r="D4" i="12"/>
  <c r="D3" i="12"/>
  <c r="D2" i="12"/>
  <c r="C16" i="12"/>
  <c r="C15" i="12"/>
  <c r="C14" i="12"/>
  <c r="C13" i="12"/>
  <c r="C12" i="12"/>
  <c r="C11" i="12"/>
  <c r="C10" i="12"/>
  <c r="C9" i="12"/>
  <c r="C8" i="12"/>
  <c r="C7" i="12"/>
  <c r="C6" i="12"/>
  <c r="C5" i="12"/>
  <c r="C4" i="12"/>
  <c r="C3" i="12"/>
  <c r="C2" i="12"/>
  <c r="BL4" i="7"/>
  <c r="BM4" i="7"/>
  <c r="BN4" i="7" s="1"/>
  <c r="BP4" i="7"/>
  <c r="BR4" i="7"/>
  <c r="BS4" i="7"/>
  <c r="BU4" i="7"/>
  <c r="BW4" i="7"/>
  <c r="BL6" i="7"/>
  <c r="BM6" i="7"/>
  <c r="BN6" i="7" s="1"/>
  <c r="BS6" i="7"/>
  <c r="BU6" i="7"/>
  <c r="BW6" i="7"/>
  <c r="BL7" i="7"/>
  <c r="BM7" i="7"/>
  <c r="BN7" i="7" s="1"/>
  <c r="BS7" i="7"/>
  <c r="BU7" i="7"/>
  <c r="BW7" i="7"/>
  <c r="BL8" i="7"/>
  <c r="BM8" i="7"/>
  <c r="BN8" i="7" s="1"/>
  <c r="BS8" i="7"/>
  <c r="BU8" i="7"/>
  <c r="BW8" i="7"/>
  <c r="BL9" i="7"/>
  <c r="BM9" i="7"/>
  <c r="BN9" i="7" s="1"/>
  <c r="BS9" i="7"/>
  <c r="BU9" i="7"/>
  <c r="BW9" i="7"/>
  <c r="BL10" i="7"/>
  <c r="BM10" i="7"/>
  <c r="BN10" i="7" s="1"/>
  <c r="BS10" i="7"/>
  <c r="BU10" i="7"/>
  <c r="BW10" i="7"/>
  <c r="BP11" i="7"/>
  <c r="BR11" i="7"/>
  <c r="BP12" i="7"/>
  <c r="BR12" i="7"/>
  <c r="BL14" i="7"/>
  <c r="BM14" i="7"/>
  <c r="BN14" i="7" s="1"/>
  <c r="BS14" i="7"/>
  <c r="BU14" i="7"/>
  <c r="BW14" i="7"/>
  <c r="BL15" i="7"/>
  <c r="BM15" i="7"/>
  <c r="BN15" i="7" s="1"/>
  <c r="BS15" i="7"/>
  <c r="BU15" i="7"/>
  <c r="BW15" i="7"/>
  <c r="BL17" i="7"/>
  <c r="BM17" i="7"/>
  <c r="BN17" i="7" s="1"/>
  <c r="BS17" i="7"/>
  <c r="BU17" i="7"/>
  <c r="BW17" i="7"/>
  <c r="BL18" i="7"/>
  <c r="BM18" i="7"/>
  <c r="BN18" i="7" s="1"/>
  <c r="BS18" i="7"/>
  <c r="BU18" i="7"/>
  <c r="BW18" i="7"/>
  <c r="BP19" i="7"/>
  <c r="BR19" i="7"/>
  <c r="BL21" i="7"/>
  <c r="BM21" i="7"/>
  <c r="BN21" i="7" s="1"/>
  <c r="BS21" i="7"/>
  <c r="BU21" i="7"/>
  <c r="BW21" i="7"/>
  <c r="BL22" i="7"/>
  <c r="BM22" i="7"/>
  <c r="BN22" i="7" s="1"/>
  <c r="BS22" i="7"/>
  <c r="BU22" i="7"/>
  <c r="BW22" i="7"/>
  <c r="BP23" i="7"/>
  <c r="BR23" i="7"/>
  <c r="BL25" i="7"/>
  <c r="BM25" i="7"/>
  <c r="BN25" i="7" s="1"/>
  <c r="BS25" i="7"/>
  <c r="BU25" i="7"/>
  <c r="BW25" i="7"/>
  <c r="BL26" i="7"/>
  <c r="BM26" i="7"/>
  <c r="BN26" i="7" s="1"/>
  <c r="BS26" i="7"/>
  <c r="BU26" i="7"/>
  <c r="BW26" i="7"/>
  <c r="BP27" i="7"/>
  <c r="BR27" i="7"/>
  <c r="BL29" i="7"/>
  <c r="BM29" i="7"/>
  <c r="BN29" i="7" s="1"/>
  <c r="BS29" i="7"/>
  <c r="BU29" i="7"/>
  <c r="BW29" i="7"/>
  <c r="BL30" i="7"/>
  <c r="BM30" i="7"/>
  <c r="BN30" i="7" s="1"/>
  <c r="BS30" i="7"/>
  <c r="BU30" i="7"/>
  <c r="BW30" i="7"/>
  <c r="BP31" i="7"/>
  <c r="BR31" i="7"/>
  <c r="BW3" i="7"/>
  <c r="BU3" i="7"/>
  <c r="BS3" i="7"/>
  <c r="BN3" i="7"/>
  <c r="BL3" i="7"/>
  <c r="AE3" i="7" l="1"/>
  <c r="D16" i="14" s="1"/>
  <c r="AG3" i="7"/>
  <c r="AI3" i="7"/>
  <c r="AK3" i="7"/>
  <c r="AM3" i="7"/>
  <c r="AO3" i="7"/>
  <c r="AQ3" i="7"/>
  <c r="AS3" i="7"/>
  <c r="AU3" i="7"/>
  <c r="AW3" i="7"/>
  <c r="AY3" i="7"/>
  <c r="BA3" i="7"/>
  <c r="BC3" i="7"/>
  <c r="BE3" i="7"/>
  <c r="BG3" i="7"/>
  <c r="BI3" i="7"/>
  <c r="AE6" i="7"/>
  <c r="E16" i="14" s="1"/>
  <c r="AG6" i="7"/>
  <c r="AI6" i="7"/>
  <c r="AK6" i="7"/>
  <c r="AM6" i="7"/>
  <c r="AO6" i="7"/>
  <c r="AQ6" i="7"/>
  <c r="AS6" i="7"/>
  <c r="AU6" i="7"/>
  <c r="AW6" i="7"/>
  <c r="AY6" i="7"/>
  <c r="BA6" i="7"/>
  <c r="BC6" i="7"/>
  <c r="BE6" i="7"/>
  <c r="BG6" i="7"/>
  <c r="BI6" i="7"/>
  <c r="AE7" i="7"/>
  <c r="F16" i="14" s="1"/>
  <c r="AG7" i="7"/>
  <c r="AI7" i="7"/>
  <c r="AK7" i="7"/>
  <c r="AM7" i="7"/>
  <c r="AO7" i="7"/>
  <c r="AQ7" i="7"/>
  <c r="AS7" i="7"/>
  <c r="AU7" i="7"/>
  <c r="AW7" i="7"/>
  <c r="AY7" i="7"/>
  <c r="BA7" i="7"/>
  <c r="BC7" i="7"/>
  <c r="BE7" i="7"/>
  <c r="BG7" i="7"/>
  <c r="BI7" i="7"/>
  <c r="AE8" i="7"/>
  <c r="G16" i="14" s="1"/>
  <c r="AG8" i="7"/>
  <c r="AI8" i="7"/>
  <c r="AK8" i="7"/>
  <c r="AM8" i="7"/>
  <c r="AO8" i="7"/>
  <c r="AQ8" i="7"/>
  <c r="AS8" i="7"/>
  <c r="AU8" i="7"/>
  <c r="AW8" i="7"/>
  <c r="AY8" i="7"/>
  <c r="BA8" i="7"/>
  <c r="BC8" i="7"/>
  <c r="BE8" i="7"/>
  <c r="BG8" i="7"/>
  <c r="BI8" i="7"/>
  <c r="AE9" i="7"/>
  <c r="H16" i="14" s="1"/>
  <c r="AG9" i="7"/>
  <c r="AI9" i="7"/>
  <c r="AK9" i="7"/>
  <c r="AM9" i="7"/>
  <c r="AO9" i="7"/>
  <c r="AQ9" i="7"/>
  <c r="AS9" i="7"/>
  <c r="AU9" i="7"/>
  <c r="AW9" i="7"/>
  <c r="AY9" i="7"/>
  <c r="BA9" i="7"/>
  <c r="BC9" i="7"/>
  <c r="BE9" i="7"/>
  <c r="BG9" i="7"/>
  <c r="BI9" i="7"/>
  <c r="AE10" i="7"/>
  <c r="I16" i="14" s="1"/>
  <c r="AG10" i="7"/>
  <c r="AI10" i="7"/>
  <c r="AK10" i="7"/>
  <c r="AM10" i="7"/>
  <c r="AO10" i="7"/>
  <c r="AQ10" i="7"/>
  <c r="AS10" i="7"/>
  <c r="AU10" i="7"/>
  <c r="AW10" i="7"/>
  <c r="AY10" i="7"/>
  <c r="BA10" i="7"/>
  <c r="BC10" i="7"/>
  <c r="BE10" i="7"/>
  <c r="BG10" i="7"/>
  <c r="BI10" i="7"/>
  <c r="AD11" i="7"/>
  <c r="K16" i="12" s="1"/>
  <c r="AF11" i="7"/>
  <c r="AH11" i="7"/>
  <c r="AJ11" i="7"/>
  <c r="AL11" i="7"/>
  <c r="AN11" i="7"/>
  <c r="AP11" i="7"/>
  <c r="AR11" i="7"/>
  <c r="AT11" i="7"/>
  <c r="AV11" i="7"/>
  <c r="AX11" i="7"/>
  <c r="AZ11" i="7"/>
  <c r="BB11" i="7"/>
  <c r="BD11" i="7"/>
  <c r="BF11" i="7"/>
  <c r="BH11" i="7"/>
  <c r="AD12" i="7"/>
  <c r="L16" i="12" s="1"/>
  <c r="AF12" i="7"/>
  <c r="AH12" i="7"/>
  <c r="AJ12" i="7"/>
  <c r="AL12" i="7"/>
  <c r="AN12" i="7"/>
  <c r="AP12" i="7"/>
  <c r="AR12" i="7"/>
  <c r="AT12" i="7"/>
  <c r="AV12" i="7"/>
  <c r="AX12" i="7"/>
  <c r="AZ12" i="7"/>
  <c r="BB12" i="7"/>
  <c r="BD12" i="7"/>
  <c r="BF12" i="7"/>
  <c r="BH12" i="7"/>
  <c r="AE14" i="7"/>
  <c r="J16" i="14" s="1"/>
  <c r="AG14" i="7"/>
  <c r="AI14" i="7"/>
  <c r="AK14" i="7"/>
  <c r="AM14" i="7"/>
  <c r="AO14" i="7"/>
  <c r="AQ14" i="7"/>
  <c r="AS14" i="7"/>
  <c r="AU14" i="7"/>
  <c r="AW14" i="7"/>
  <c r="AY14" i="7"/>
  <c r="BA14" i="7"/>
  <c r="BC14" i="7"/>
  <c r="BE14" i="7"/>
  <c r="BG14" i="7"/>
  <c r="BI14" i="7"/>
  <c r="AE15" i="7"/>
  <c r="K16" i="14" s="1"/>
  <c r="AG15" i="7"/>
  <c r="AI15" i="7"/>
  <c r="AK15" i="7"/>
  <c r="AM15" i="7"/>
  <c r="AO15" i="7"/>
  <c r="AQ15" i="7"/>
  <c r="AS15" i="7"/>
  <c r="AU15" i="7"/>
  <c r="AW15" i="7"/>
  <c r="AY15" i="7"/>
  <c r="BA15" i="7"/>
  <c r="BC15" i="7"/>
  <c r="BE15" i="7"/>
  <c r="BG15" i="7"/>
  <c r="BI15" i="7"/>
  <c r="AE17" i="7"/>
  <c r="L16" i="14" s="1"/>
  <c r="AG17" i="7"/>
  <c r="AI17" i="7"/>
  <c r="AK17" i="7"/>
  <c r="AM17" i="7"/>
  <c r="AO17" i="7"/>
  <c r="AQ17" i="7"/>
  <c r="AS17" i="7"/>
  <c r="AU17" i="7"/>
  <c r="AW17" i="7"/>
  <c r="AY17" i="7"/>
  <c r="BA17" i="7"/>
  <c r="BC17" i="7"/>
  <c r="BE17" i="7"/>
  <c r="BG17" i="7"/>
  <c r="BI17" i="7"/>
  <c r="AE18" i="7"/>
  <c r="M16" i="14" s="1"/>
  <c r="AG18" i="7"/>
  <c r="AI18" i="7"/>
  <c r="AK18" i="7"/>
  <c r="AM18" i="7"/>
  <c r="AO18" i="7"/>
  <c r="AQ18" i="7"/>
  <c r="AS18" i="7"/>
  <c r="AU18" i="7"/>
  <c r="AW18" i="7"/>
  <c r="AY18" i="7"/>
  <c r="BA18" i="7"/>
  <c r="BC18" i="7"/>
  <c r="BE18" i="7"/>
  <c r="BG18" i="7"/>
  <c r="BI18" i="7"/>
  <c r="AD19" i="7"/>
  <c r="Q16" i="12" s="1"/>
  <c r="AF19" i="7"/>
  <c r="AH19" i="7"/>
  <c r="AJ19" i="7"/>
  <c r="AL19" i="7"/>
  <c r="AN19" i="7"/>
  <c r="AP19" i="7"/>
  <c r="AR19" i="7"/>
  <c r="AT19" i="7"/>
  <c r="AV19" i="7"/>
  <c r="AX19" i="7"/>
  <c r="AZ19" i="7"/>
  <c r="BB19" i="7"/>
  <c r="BD19" i="7"/>
  <c r="BF19" i="7"/>
  <c r="BH19" i="7"/>
  <c r="AE21" i="7"/>
  <c r="N16" i="14" s="1"/>
  <c r="AG21" i="7"/>
  <c r="AI21" i="7"/>
  <c r="AK21" i="7"/>
  <c r="AM21" i="7"/>
  <c r="AO21" i="7"/>
  <c r="AQ21" i="7"/>
  <c r="AS21" i="7"/>
  <c r="AU21" i="7"/>
  <c r="AW21" i="7"/>
  <c r="AY21" i="7"/>
  <c r="BA21" i="7"/>
  <c r="BC21" i="7"/>
  <c r="BE21" i="7"/>
  <c r="BG21" i="7"/>
  <c r="BI21" i="7"/>
  <c r="AE22" i="7"/>
  <c r="O16" i="14" s="1"/>
  <c r="AG22" i="7"/>
  <c r="AI22" i="7"/>
  <c r="AK22" i="7"/>
  <c r="AM22" i="7"/>
  <c r="AO22" i="7"/>
  <c r="AQ22" i="7"/>
  <c r="AS22" i="7"/>
  <c r="AU22" i="7"/>
  <c r="AW22" i="7"/>
  <c r="AY22" i="7"/>
  <c r="BA22" i="7"/>
  <c r="BC22" i="7"/>
  <c r="BE22" i="7"/>
  <c r="BG22" i="7"/>
  <c r="BI22" i="7"/>
  <c r="AD23" i="7"/>
  <c r="T16" i="12" s="1"/>
  <c r="AF23" i="7"/>
  <c r="AH23" i="7"/>
  <c r="AJ23" i="7"/>
  <c r="AL23" i="7"/>
  <c r="AN23" i="7"/>
  <c r="AP23" i="7"/>
  <c r="AR23" i="7"/>
  <c r="AT23" i="7"/>
  <c r="AV23" i="7"/>
  <c r="AX23" i="7"/>
  <c r="AZ23" i="7"/>
  <c r="BB23" i="7"/>
  <c r="BD23" i="7"/>
  <c r="BF23" i="7"/>
  <c r="BH23" i="7"/>
  <c r="AE25" i="7"/>
  <c r="P16" i="14" s="1"/>
  <c r="AG25" i="7"/>
  <c r="AI25" i="7"/>
  <c r="AK25" i="7"/>
  <c r="AM25" i="7"/>
  <c r="AO25" i="7"/>
  <c r="AQ25" i="7"/>
  <c r="AS25" i="7"/>
  <c r="AU25" i="7"/>
  <c r="AW25" i="7"/>
  <c r="AY25" i="7"/>
  <c r="BA25" i="7"/>
  <c r="BC25" i="7"/>
  <c r="BE25" i="7"/>
  <c r="BG25" i="7"/>
  <c r="BI25" i="7"/>
  <c r="AE26" i="7"/>
  <c r="Q16" i="14" s="1"/>
  <c r="AG26" i="7"/>
  <c r="AI26" i="7"/>
  <c r="AK26" i="7"/>
  <c r="AM26" i="7"/>
  <c r="AO26" i="7"/>
  <c r="AQ26" i="7"/>
  <c r="AS26" i="7"/>
  <c r="AU26" i="7"/>
  <c r="AW26" i="7"/>
  <c r="AY26" i="7"/>
  <c r="BA26" i="7"/>
  <c r="BC26" i="7"/>
  <c r="BE26" i="7"/>
  <c r="BG26" i="7"/>
  <c r="BI26" i="7"/>
  <c r="AD27" i="7"/>
  <c r="W16" i="12" s="1"/>
  <c r="AF27" i="7"/>
  <c r="AH27" i="7"/>
  <c r="AJ27" i="7"/>
  <c r="AL27" i="7"/>
  <c r="AN27" i="7"/>
  <c r="AP27" i="7"/>
  <c r="AR27" i="7"/>
  <c r="AT27" i="7"/>
  <c r="AV27" i="7"/>
  <c r="AX27" i="7"/>
  <c r="AZ27" i="7"/>
  <c r="BB27" i="7"/>
  <c r="BD27" i="7"/>
  <c r="BF27" i="7"/>
  <c r="BH27" i="7"/>
  <c r="AE29" i="7"/>
  <c r="R16" i="14" s="1"/>
  <c r="AG29" i="7"/>
  <c r="AI29" i="7"/>
  <c r="AK29" i="7"/>
  <c r="AM29" i="7"/>
  <c r="AO29" i="7"/>
  <c r="AQ29" i="7"/>
  <c r="AS29" i="7"/>
  <c r="AU29" i="7"/>
  <c r="AW29" i="7"/>
  <c r="AY29" i="7"/>
  <c r="BA29" i="7"/>
  <c r="BC29" i="7"/>
  <c r="BE29" i="7"/>
  <c r="BG29" i="7"/>
  <c r="BI29" i="7"/>
  <c r="AE30" i="7"/>
  <c r="S16" i="14" s="1"/>
  <c r="AG30" i="7"/>
  <c r="AI30" i="7"/>
  <c r="AK30" i="7"/>
  <c r="AM30" i="7"/>
  <c r="AO30" i="7"/>
  <c r="AQ30" i="7"/>
  <c r="AS30" i="7"/>
  <c r="AU30" i="7"/>
  <c r="AW30" i="7"/>
  <c r="AY30" i="7"/>
  <c r="BA30" i="7"/>
  <c r="BC30" i="7"/>
  <c r="BE30" i="7"/>
  <c r="BG30" i="7"/>
  <c r="BI30" i="7"/>
  <c r="AD31" i="7"/>
  <c r="Z16" i="12" s="1"/>
  <c r="AF31" i="7"/>
  <c r="AH31" i="7"/>
  <c r="AJ31" i="7"/>
  <c r="AL31" i="7"/>
  <c r="AN31" i="7"/>
  <c r="AP31" i="7"/>
  <c r="AR31" i="7"/>
  <c r="AT31" i="7"/>
  <c r="AV31" i="7"/>
  <c r="AX31" i="7"/>
  <c r="AZ31" i="7"/>
  <c r="BB31" i="7"/>
  <c r="BD31" i="7"/>
  <c r="BF31" i="7"/>
  <c r="BH31" i="7"/>
  <c r="B3" i="14" l="1"/>
  <c r="B4" i="14"/>
  <c r="B5" i="14"/>
  <c r="B6" i="14"/>
  <c r="B7" i="14"/>
  <c r="B8" i="14"/>
  <c r="B9" i="14"/>
  <c r="B10" i="14"/>
  <c r="B11" i="14"/>
  <c r="B12" i="14"/>
  <c r="B13" i="14"/>
  <c r="B14" i="14"/>
  <c r="B15" i="14"/>
  <c r="B16" i="14"/>
  <c r="B16" i="12"/>
  <c r="B15" i="12"/>
  <c r="B14" i="12"/>
  <c r="B13" i="12"/>
  <c r="B12" i="12"/>
  <c r="B11" i="12"/>
  <c r="B10" i="12"/>
  <c r="B9" i="12"/>
  <c r="B8" i="12"/>
  <c r="B7" i="12"/>
  <c r="B6" i="12"/>
  <c r="B5" i="12"/>
  <c r="B4" i="12"/>
  <c r="B3" i="12"/>
  <c r="A3" i="14"/>
  <c r="A4" i="14"/>
  <c r="A5" i="14"/>
  <c r="A6" i="14"/>
  <c r="A7" i="14"/>
  <c r="A8" i="14"/>
  <c r="A9" i="14"/>
  <c r="A10" i="14"/>
  <c r="A11" i="14"/>
  <c r="A12" i="14"/>
  <c r="A13" i="14"/>
  <c r="A14" i="14"/>
  <c r="A15" i="14"/>
  <c r="A16" i="14"/>
  <c r="A4" i="12"/>
  <c r="A5" i="12"/>
  <c r="A6" i="12"/>
  <c r="A7" i="12"/>
  <c r="A8" i="12"/>
  <c r="A9" i="12"/>
  <c r="A10" i="12"/>
  <c r="A11" i="12"/>
  <c r="A12" i="12"/>
  <c r="A13" i="12"/>
  <c r="A14" i="12"/>
  <c r="A15" i="12"/>
  <c r="A16" i="12"/>
  <c r="D31" i="7"/>
  <c r="Z3" i="12" s="1"/>
  <c r="F31" i="7"/>
  <c r="Z4" i="12" s="1"/>
  <c r="H31" i="7"/>
  <c r="Z5" i="12" s="1"/>
  <c r="J31" i="7"/>
  <c r="Z6" i="12" s="1"/>
  <c r="L31" i="7"/>
  <c r="N31" i="7"/>
  <c r="Z8" i="12" s="1"/>
  <c r="P31" i="7"/>
  <c r="Z9" i="12" s="1"/>
  <c r="R31" i="7"/>
  <c r="Z10" i="12" s="1"/>
  <c r="T31" i="7"/>
  <c r="Z11" i="12" s="1"/>
  <c r="V31" i="7"/>
  <c r="X31" i="7"/>
  <c r="Z31" i="7"/>
  <c r="Z14" i="12" s="1"/>
  <c r="AB31" i="7"/>
  <c r="Z15" i="12" s="1"/>
  <c r="D27" i="7"/>
  <c r="W3" i="12" s="1"/>
  <c r="F27" i="7"/>
  <c r="W4" i="12" s="1"/>
  <c r="H27" i="7"/>
  <c r="W5" i="12" s="1"/>
  <c r="J27" i="7"/>
  <c r="W6" i="12" s="1"/>
  <c r="L27" i="7"/>
  <c r="W7" i="12" s="1"/>
  <c r="N27" i="7"/>
  <c r="W8" i="12" s="1"/>
  <c r="P27" i="7"/>
  <c r="W9" i="12" s="1"/>
  <c r="R27" i="7"/>
  <c r="W10" i="12" s="1"/>
  <c r="T27" i="7"/>
  <c r="V27" i="7"/>
  <c r="W12" i="12" s="1"/>
  <c r="X27" i="7"/>
  <c r="W13" i="12" s="1"/>
  <c r="Z27" i="7"/>
  <c r="W14" i="12" s="1"/>
  <c r="AB27" i="7"/>
  <c r="D23" i="7"/>
  <c r="F23" i="7"/>
  <c r="T4" i="12" s="1"/>
  <c r="H23" i="7"/>
  <c r="T5" i="12" s="1"/>
  <c r="J23" i="7"/>
  <c r="L23" i="7"/>
  <c r="T7" i="12" s="1"/>
  <c r="N23" i="7"/>
  <c r="T8" i="12" s="1"/>
  <c r="P23" i="7"/>
  <c r="T9" i="12" s="1"/>
  <c r="R23" i="7"/>
  <c r="T23" i="7"/>
  <c r="T11" i="12" s="1"/>
  <c r="V23" i="7"/>
  <c r="T12" i="12" s="1"/>
  <c r="X23" i="7"/>
  <c r="T13" i="12" s="1"/>
  <c r="Z23" i="7"/>
  <c r="T14" i="12" s="1"/>
  <c r="AB23" i="7"/>
  <c r="T15" i="12" s="1"/>
  <c r="D19" i="7"/>
  <c r="Q3" i="12" s="1"/>
  <c r="F19" i="7"/>
  <c r="Q4" i="12" s="1"/>
  <c r="H19" i="7"/>
  <c r="Q5" i="12" s="1"/>
  <c r="J19" i="7"/>
  <c r="Q6" i="12" s="1"/>
  <c r="L19" i="7"/>
  <c r="Q7" i="12" s="1"/>
  <c r="N19" i="7"/>
  <c r="Q8" i="12" s="1"/>
  <c r="P19" i="7"/>
  <c r="Q9" i="12" s="1"/>
  <c r="R19" i="7"/>
  <c r="Q10" i="12" s="1"/>
  <c r="T19" i="7"/>
  <c r="Q11" i="12" s="1"/>
  <c r="V19" i="7"/>
  <c r="Q12" i="12" s="1"/>
  <c r="Q13" i="12"/>
  <c r="Z19" i="7"/>
  <c r="Q14" i="12" s="1"/>
  <c r="AB19" i="7"/>
  <c r="Q15" i="12" s="1"/>
  <c r="D11" i="7"/>
  <c r="F11" i="7"/>
  <c r="H11" i="7"/>
  <c r="K5" i="12" s="1"/>
  <c r="J11" i="7"/>
  <c r="L11" i="7"/>
  <c r="K7" i="12" s="1"/>
  <c r="N11" i="7"/>
  <c r="P11" i="7"/>
  <c r="K9" i="12" s="1"/>
  <c r="R11" i="7"/>
  <c r="K10" i="12" s="1"/>
  <c r="T11" i="7"/>
  <c r="K11" i="12" s="1"/>
  <c r="V11" i="7"/>
  <c r="X11" i="7"/>
  <c r="K13" i="12" s="1"/>
  <c r="Z11" i="7"/>
  <c r="K14" i="12" s="1"/>
  <c r="AB11" i="7"/>
  <c r="K15" i="12" s="1"/>
  <c r="D12" i="7"/>
  <c r="F12" i="7"/>
  <c r="L4" i="12" s="1"/>
  <c r="H12" i="7"/>
  <c r="L5" i="12" s="1"/>
  <c r="J12" i="7"/>
  <c r="L6" i="12" s="1"/>
  <c r="L12" i="7"/>
  <c r="N12" i="7"/>
  <c r="P12" i="7"/>
  <c r="L9" i="12" s="1"/>
  <c r="R12" i="7"/>
  <c r="L10" i="12" s="1"/>
  <c r="T12" i="7"/>
  <c r="V12" i="7"/>
  <c r="L12" i="12" s="1"/>
  <c r="X12" i="7"/>
  <c r="L13" i="12" s="1"/>
  <c r="Z12" i="7"/>
  <c r="L14" i="12" s="1"/>
  <c r="AB12" i="7"/>
  <c r="L15" i="12" s="1"/>
  <c r="Z13" i="12"/>
  <c r="Z12" i="12"/>
  <c r="Y15" i="12"/>
  <c r="Y14" i="12"/>
  <c r="Y13" i="12"/>
  <c r="Y12" i="12"/>
  <c r="Y11" i="12"/>
  <c r="Y10" i="12"/>
  <c r="Y9" i="12"/>
  <c r="Y8" i="12"/>
  <c r="Y7" i="12"/>
  <c r="Y6" i="12"/>
  <c r="Y5" i="12"/>
  <c r="Y4" i="12"/>
  <c r="Y3" i="12"/>
  <c r="Y2" i="12"/>
  <c r="X15" i="12"/>
  <c r="X14" i="12"/>
  <c r="X13" i="12"/>
  <c r="X12" i="12"/>
  <c r="X11" i="12"/>
  <c r="X10" i="12"/>
  <c r="X9" i="12"/>
  <c r="X8" i="12"/>
  <c r="X7" i="12"/>
  <c r="X6" i="12"/>
  <c r="X5" i="12"/>
  <c r="X4" i="12"/>
  <c r="X3" i="12"/>
  <c r="X2" i="12"/>
  <c r="W15" i="12"/>
  <c r="W11" i="12"/>
  <c r="V15" i="12"/>
  <c r="V14" i="12"/>
  <c r="V13" i="12"/>
  <c r="V12" i="12"/>
  <c r="V11" i="12"/>
  <c r="V10" i="12"/>
  <c r="V9" i="12"/>
  <c r="V8" i="12"/>
  <c r="V7" i="12"/>
  <c r="V6" i="12"/>
  <c r="V5" i="12"/>
  <c r="V4" i="12"/>
  <c r="V3" i="12"/>
  <c r="V2" i="12"/>
  <c r="U15" i="12"/>
  <c r="U14" i="12"/>
  <c r="U13" i="12"/>
  <c r="U12" i="12"/>
  <c r="U11" i="12"/>
  <c r="U10" i="12"/>
  <c r="U9" i="12"/>
  <c r="U8" i="12"/>
  <c r="U7" i="12"/>
  <c r="U6" i="12"/>
  <c r="U5" i="12"/>
  <c r="U4" i="12"/>
  <c r="U3" i="12"/>
  <c r="U2" i="12"/>
  <c r="M15" i="12"/>
  <c r="M14" i="12"/>
  <c r="M13" i="12"/>
  <c r="M12" i="12"/>
  <c r="M11" i="12"/>
  <c r="M10" i="12"/>
  <c r="M9" i="12"/>
  <c r="M8" i="12"/>
  <c r="M7" i="12"/>
  <c r="M6" i="12"/>
  <c r="M5" i="12"/>
  <c r="M4" i="12"/>
  <c r="M3" i="12"/>
  <c r="M2" i="12"/>
  <c r="F15" i="12"/>
  <c r="F14" i="12"/>
  <c r="F13" i="12"/>
  <c r="F12" i="12"/>
  <c r="F11" i="12"/>
  <c r="F10" i="12"/>
  <c r="F9" i="12"/>
  <c r="F8" i="12"/>
  <c r="F7" i="12"/>
  <c r="F6" i="12"/>
  <c r="F5" i="12"/>
  <c r="F4" i="12"/>
  <c r="F3" i="12"/>
  <c r="F2" i="12"/>
  <c r="B23" i="7"/>
  <c r="T2" i="12" s="1"/>
  <c r="B19" i="7"/>
  <c r="S15" i="12"/>
  <c r="R15" i="12"/>
  <c r="P15" i="12"/>
  <c r="O15" i="12"/>
  <c r="N15" i="12"/>
  <c r="J15" i="12"/>
  <c r="I15" i="12"/>
  <c r="H15" i="12"/>
  <c r="G15" i="12"/>
  <c r="E15" i="12"/>
  <c r="S14" i="12"/>
  <c r="R14" i="12"/>
  <c r="P14" i="12"/>
  <c r="O14" i="12"/>
  <c r="N14" i="12"/>
  <c r="J14" i="12"/>
  <c r="I14" i="12"/>
  <c r="H14" i="12"/>
  <c r="G14" i="12"/>
  <c r="E14" i="12"/>
  <c r="S13" i="12"/>
  <c r="R13" i="12"/>
  <c r="P13" i="12"/>
  <c r="O13" i="12"/>
  <c r="N13" i="12"/>
  <c r="J13" i="12"/>
  <c r="I13" i="12"/>
  <c r="H13" i="12"/>
  <c r="G13" i="12"/>
  <c r="E13" i="12"/>
  <c r="S12" i="12"/>
  <c r="R12" i="12"/>
  <c r="P12" i="12"/>
  <c r="O12" i="12"/>
  <c r="N12" i="12"/>
  <c r="K12" i="12"/>
  <c r="J12" i="12"/>
  <c r="I12" i="12"/>
  <c r="H12" i="12"/>
  <c r="G12" i="12"/>
  <c r="E12" i="12"/>
  <c r="S11" i="12"/>
  <c r="R11" i="12"/>
  <c r="P11" i="12"/>
  <c r="O11" i="12"/>
  <c r="N11" i="12"/>
  <c r="L11" i="12"/>
  <c r="J11" i="12"/>
  <c r="I11" i="12"/>
  <c r="H11" i="12"/>
  <c r="G11" i="12"/>
  <c r="E11" i="12"/>
  <c r="T10" i="12"/>
  <c r="S10" i="12"/>
  <c r="R10" i="12"/>
  <c r="P10" i="12"/>
  <c r="O10" i="12"/>
  <c r="N10" i="12"/>
  <c r="J10" i="12"/>
  <c r="I10" i="12"/>
  <c r="H10" i="12"/>
  <c r="G10" i="12"/>
  <c r="E10" i="12"/>
  <c r="S9" i="12"/>
  <c r="R9" i="12"/>
  <c r="P9" i="12"/>
  <c r="O9" i="12"/>
  <c r="N9" i="12"/>
  <c r="J9" i="12"/>
  <c r="I9" i="12"/>
  <c r="H9" i="12"/>
  <c r="G9" i="12"/>
  <c r="E9" i="12"/>
  <c r="S8" i="12"/>
  <c r="R8" i="12"/>
  <c r="P8" i="12"/>
  <c r="O8" i="12"/>
  <c r="N8" i="12"/>
  <c r="L8" i="12"/>
  <c r="K8" i="12"/>
  <c r="J8" i="12"/>
  <c r="I8" i="12"/>
  <c r="H8" i="12"/>
  <c r="G8" i="12"/>
  <c r="E8" i="12"/>
  <c r="S7" i="12"/>
  <c r="R7" i="12"/>
  <c r="P7" i="12"/>
  <c r="O7" i="12"/>
  <c r="N7" i="12"/>
  <c r="L7" i="12"/>
  <c r="J7" i="12"/>
  <c r="I7" i="12"/>
  <c r="H7" i="12"/>
  <c r="G7" i="12"/>
  <c r="E7" i="12"/>
  <c r="T6" i="12"/>
  <c r="S6" i="12"/>
  <c r="R6" i="12"/>
  <c r="P6" i="12"/>
  <c r="O6" i="12"/>
  <c r="N6" i="12"/>
  <c r="K6" i="12"/>
  <c r="J6" i="12"/>
  <c r="I6" i="12"/>
  <c r="H6" i="12"/>
  <c r="G6" i="12"/>
  <c r="E6" i="12"/>
  <c r="S5" i="12"/>
  <c r="R5" i="12"/>
  <c r="P5" i="12"/>
  <c r="O5" i="12"/>
  <c r="N5" i="12"/>
  <c r="J5" i="12"/>
  <c r="I5" i="12"/>
  <c r="H5" i="12"/>
  <c r="G5" i="12"/>
  <c r="E5" i="12"/>
  <c r="S4" i="12"/>
  <c r="R4" i="12"/>
  <c r="P4" i="12"/>
  <c r="O4" i="12"/>
  <c r="N4" i="12"/>
  <c r="K4" i="12"/>
  <c r="J4" i="12"/>
  <c r="I4" i="12"/>
  <c r="H4" i="12"/>
  <c r="G4" i="12"/>
  <c r="E4" i="12"/>
  <c r="T3" i="12"/>
  <c r="S3" i="12"/>
  <c r="R3" i="12"/>
  <c r="P3" i="12"/>
  <c r="O3" i="12"/>
  <c r="N3" i="12"/>
  <c r="L3" i="12"/>
  <c r="J3" i="12"/>
  <c r="I3" i="12"/>
  <c r="H3" i="12"/>
  <c r="G3" i="12"/>
  <c r="E3" i="12"/>
  <c r="S2" i="12"/>
  <c r="R2" i="12"/>
  <c r="P2" i="12"/>
  <c r="O2" i="12"/>
  <c r="N2" i="12"/>
  <c r="J2" i="12"/>
  <c r="I2" i="12"/>
  <c r="H2" i="12"/>
  <c r="G2" i="12"/>
  <c r="E2" i="12"/>
  <c r="C3" i="7"/>
  <c r="D2" i="14" s="1"/>
  <c r="E3" i="7"/>
  <c r="D3" i="14" s="1"/>
  <c r="G3" i="7"/>
  <c r="D4" i="14" s="1"/>
  <c r="I3" i="7"/>
  <c r="D5" i="14" s="1"/>
  <c r="K3" i="7"/>
  <c r="D6" i="14" s="1"/>
  <c r="M3" i="7"/>
  <c r="D7" i="14" s="1"/>
  <c r="O3" i="7"/>
  <c r="D8" i="14" s="1"/>
  <c r="Q3" i="7"/>
  <c r="D9" i="14" s="1"/>
  <c r="S3" i="7"/>
  <c r="D10" i="14" s="1"/>
  <c r="U3" i="7"/>
  <c r="D11" i="14" s="1"/>
  <c r="W3" i="7"/>
  <c r="D12" i="14" s="1"/>
  <c r="Y3" i="7"/>
  <c r="D13" i="14" s="1"/>
  <c r="AA3" i="7"/>
  <c r="D14" i="14" s="1"/>
  <c r="AC3" i="7"/>
  <c r="D15" i="14" s="1"/>
  <c r="E6" i="7"/>
  <c r="E3" i="14" s="1"/>
  <c r="G6" i="7"/>
  <c r="E4" i="14" s="1"/>
  <c r="I6" i="7"/>
  <c r="E5" i="14" s="1"/>
  <c r="K6" i="7"/>
  <c r="E6" i="14" s="1"/>
  <c r="M6" i="7"/>
  <c r="E7" i="14" s="1"/>
  <c r="O6" i="7"/>
  <c r="E8" i="14" s="1"/>
  <c r="Q6" i="7"/>
  <c r="E9" i="14" s="1"/>
  <c r="S6" i="7"/>
  <c r="E10" i="14" s="1"/>
  <c r="U6" i="7"/>
  <c r="E11" i="14" s="1"/>
  <c r="W6" i="7"/>
  <c r="E12" i="14" s="1"/>
  <c r="Y6" i="7"/>
  <c r="E13" i="14" s="1"/>
  <c r="AA6" i="7"/>
  <c r="E14" i="14" s="1"/>
  <c r="AC6" i="7"/>
  <c r="E15" i="14" s="1"/>
  <c r="E7" i="7"/>
  <c r="F3" i="14" s="1"/>
  <c r="G7" i="7"/>
  <c r="F4" i="14" s="1"/>
  <c r="I7" i="7"/>
  <c r="F5" i="14" s="1"/>
  <c r="K7" i="7"/>
  <c r="F6" i="14" s="1"/>
  <c r="M7" i="7"/>
  <c r="F7" i="14" s="1"/>
  <c r="O7" i="7"/>
  <c r="F8" i="14" s="1"/>
  <c r="Q7" i="7"/>
  <c r="F9" i="14" s="1"/>
  <c r="S7" i="7"/>
  <c r="F10" i="14" s="1"/>
  <c r="U7" i="7"/>
  <c r="F11" i="14" s="1"/>
  <c r="W7" i="7"/>
  <c r="F12" i="14" s="1"/>
  <c r="Y7" i="7"/>
  <c r="F13" i="14" s="1"/>
  <c r="AA7" i="7"/>
  <c r="F14" i="14" s="1"/>
  <c r="AC7" i="7"/>
  <c r="F15" i="14" s="1"/>
  <c r="E8" i="7"/>
  <c r="G3" i="14" s="1"/>
  <c r="G8" i="7"/>
  <c r="G4" i="14" s="1"/>
  <c r="I8" i="7"/>
  <c r="G5" i="14" s="1"/>
  <c r="K8" i="7"/>
  <c r="G6" i="14" s="1"/>
  <c r="M8" i="7"/>
  <c r="G7" i="14" s="1"/>
  <c r="O8" i="7"/>
  <c r="G8" i="14" s="1"/>
  <c r="Q8" i="7"/>
  <c r="G9" i="14" s="1"/>
  <c r="S8" i="7"/>
  <c r="G10" i="14" s="1"/>
  <c r="U8" i="7"/>
  <c r="G11" i="14" s="1"/>
  <c r="W8" i="7"/>
  <c r="G12" i="14" s="1"/>
  <c r="Y8" i="7"/>
  <c r="G13" i="14" s="1"/>
  <c r="AA8" i="7"/>
  <c r="G14" i="14" s="1"/>
  <c r="AC8" i="7"/>
  <c r="G15" i="14" s="1"/>
  <c r="E9" i="7"/>
  <c r="H3" i="14" s="1"/>
  <c r="G9" i="7"/>
  <c r="H4" i="14" s="1"/>
  <c r="I9" i="7"/>
  <c r="H5" i="14" s="1"/>
  <c r="K9" i="7"/>
  <c r="H6" i="14" s="1"/>
  <c r="M9" i="7"/>
  <c r="H7" i="14" s="1"/>
  <c r="O9" i="7"/>
  <c r="H8" i="14" s="1"/>
  <c r="Q9" i="7"/>
  <c r="H9" i="14" s="1"/>
  <c r="S9" i="7"/>
  <c r="H10" i="14" s="1"/>
  <c r="U9" i="7"/>
  <c r="H11" i="14" s="1"/>
  <c r="W9" i="7"/>
  <c r="H12" i="14" s="1"/>
  <c r="Y9" i="7"/>
  <c r="H13" i="14" s="1"/>
  <c r="AA9" i="7"/>
  <c r="H14" i="14" s="1"/>
  <c r="AC9" i="7"/>
  <c r="H15" i="14" s="1"/>
  <c r="E10" i="7"/>
  <c r="I3" i="14" s="1"/>
  <c r="G10" i="7"/>
  <c r="I4" i="14" s="1"/>
  <c r="I10" i="7"/>
  <c r="I5" i="14" s="1"/>
  <c r="K10" i="7"/>
  <c r="I6" i="14" s="1"/>
  <c r="M10" i="7"/>
  <c r="I7" i="14" s="1"/>
  <c r="O10" i="7"/>
  <c r="I8" i="14" s="1"/>
  <c r="Q10" i="7"/>
  <c r="I9" i="14" s="1"/>
  <c r="S10" i="7"/>
  <c r="I10" i="14" s="1"/>
  <c r="U10" i="7"/>
  <c r="I11" i="14" s="1"/>
  <c r="W10" i="7"/>
  <c r="I12" i="14" s="1"/>
  <c r="Y10" i="7"/>
  <c r="I13" i="14" s="1"/>
  <c r="AA10" i="7"/>
  <c r="I14" i="14" s="1"/>
  <c r="AC10" i="7"/>
  <c r="I15" i="14" s="1"/>
  <c r="E14" i="7"/>
  <c r="J3" i="14" s="1"/>
  <c r="G14" i="7"/>
  <c r="J4" i="14" s="1"/>
  <c r="I14" i="7"/>
  <c r="J5" i="14" s="1"/>
  <c r="K14" i="7"/>
  <c r="J6" i="14" s="1"/>
  <c r="M14" i="7"/>
  <c r="J7" i="14" s="1"/>
  <c r="O14" i="7"/>
  <c r="J8" i="14" s="1"/>
  <c r="Q14" i="7"/>
  <c r="J9" i="14" s="1"/>
  <c r="S14" i="7"/>
  <c r="J10" i="14" s="1"/>
  <c r="U14" i="7"/>
  <c r="J11" i="14" s="1"/>
  <c r="W14" i="7"/>
  <c r="J12" i="14" s="1"/>
  <c r="Y14" i="7"/>
  <c r="J13" i="14" s="1"/>
  <c r="AA14" i="7"/>
  <c r="J14" i="14" s="1"/>
  <c r="AC14" i="7"/>
  <c r="J15" i="14" s="1"/>
  <c r="E15" i="7"/>
  <c r="K3" i="14" s="1"/>
  <c r="G15" i="7"/>
  <c r="K4" i="14" s="1"/>
  <c r="I15" i="7"/>
  <c r="K5" i="14" s="1"/>
  <c r="K15" i="7"/>
  <c r="K6" i="14" s="1"/>
  <c r="M15" i="7"/>
  <c r="K7" i="14" s="1"/>
  <c r="O15" i="7"/>
  <c r="K8" i="14" s="1"/>
  <c r="Q15" i="7"/>
  <c r="K9" i="14" s="1"/>
  <c r="S15" i="7"/>
  <c r="K10" i="14" s="1"/>
  <c r="U15" i="7"/>
  <c r="K11" i="14" s="1"/>
  <c r="W15" i="7"/>
  <c r="K12" i="14" s="1"/>
  <c r="Y15" i="7"/>
  <c r="K13" i="14" s="1"/>
  <c r="AA15" i="7"/>
  <c r="K14" i="14" s="1"/>
  <c r="AC15" i="7"/>
  <c r="K15" i="14" s="1"/>
  <c r="E17" i="7"/>
  <c r="L3" i="14" s="1"/>
  <c r="G17" i="7"/>
  <c r="L4" i="14" s="1"/>
  <c r="I17" i="7"/>
  <c r="L5" i="14" s="1"/>
  <c r="K17" i="7"/>
  <c r="L6" i="14" s="1"/>
  <c r="M17" i="7"/>
  <c r="L7" i="14" s="1"/>
  <c r="O17" i="7"/>
  <c r="L8" i="14" s="1"/>
  <c r="Q17" i="7"/>
  <c r="L9" i="14" s="1"/>
  <c r="S17" i="7"/>
  <c r="L10" i="14" s="1"/>
  <c r="U17" i="7"/>
  <c r="L11" i="14" s="1"/>
  <c r="W17" i="7"/>
  <c r="L12" i="14" s="1"/>
  <c r="Y17" i="7"/>
  <c r="L13" i="14" s="1"/>
  <c r="AA17" i="7"/>
  <c r="L14" i="14" s="1"/>
  <c r="AC17" i="7"/>
  <c r="L15" i="14" s="1"/>
  <c r="E18" i="7"/>
  <c r="M3" i="14" s="1"/>
  <c r="G18" i="7"/>
  <c r="M4" i="14" s="1"/>
  <c r="I18" i="7"/>
  <c r="M5" i="14" s="1"/>
  <c r="K18" i="7"/>
  <c r="M6" i="14" s="1"/>
  <c r="M18" i="7"/>
  <c r="M7" i="14" s="1"/>
  <c r="O18" i="7"/>
  <c r="M8" i="14" s="1"/>
  <c r="Q18" i="7"/>
  <c r="M9" i="14" s="1"/>
  <c r="S18" i="7"/>
  <c r="M10" i="14" s="1"/>
  <c r="U18" i="7"/>
  <c r="M11" i="14" s="1"/>
  <c r="W18" i="7"/>
  <c r="M12" i="14" s="1"/>
  <c r="Y18" i="7"/>
  <c r="M13" i="14" s="1"/>
  <c r="AA18" i="7"/>
  <c r="M14" i="14" s="1"/>
  <c r="AC18" i="7"/>
  <c r="M15" i="14" s="1"/>
  <c r="E21" i="7"/>
  <c r="N3" i="14" s="1"/>
  <c r="G21" i="7"/>
  <c r="N4" i="14" s="1"/>
  <c r="I21" i="7"/>
  <c r="N5" i="14" s="1"/>
  <c r="K21" i="7"/>
  <c r="N6" i="14" s="1"/>
  <c r="M21" i="7"/>
  <c r="N7" i="14" s="1"/>
  <c r="O21" i="7"/>
  <c r="N8" i="14" s="1"/>
  <c r="Q21" i="7"/>
  <c r="N9" i="14" s="1"/>
  <c r="S21" i="7"/>
  <c r="N10" i="14" s="1"/>
  <c r="U21" i="7"/>
  <c r="N11" i="14" s="1"/>
  <c r="W21" i="7"/>
  <c r="N12" i="14" s="1"/>
  <c r="Y21" i="7"/>
  <c r="N13" i="14" s="1"/>
  <c r="AA21" i="7"/>
  <c r="N14" i="14" s="1"/>
  <c r="AC21" i="7"/>
  <c r="N15" i="14" s="1"/>
  <c r="E22" i="7"/>
  <c r="O3" i="14" s="1"/>
  <c r="G22" i="7"/>
  <c r="O4" i="14" s="1"/>
  <c r="I22" i="7"/>
  <c r="O5" i="14" s="1"/>
  <c r="K22" i="7"/>
  <c r="O6" i="14" s="1"/>
  <c r="M22" i="7"/>
  <c r="O7" i="14" s="1"/>
  <c r="O22" i="7"/>
  <c r="O8" i="14" s="1"/>
  <c r="Q22" i="7"/>
  <c r="O9" i="14" s="1"/>
  <c r="S22" i="7"/>
  <c r="O10" i="14" s="1"/>
  <c r="U22" i="7"/>
  <c r="O11" i="14" s="1"/>
  <c r="W22" i="7"/>
  <c r="O12" i="14" s="1"/>
  <c r="Y22" i="7"/>
  <c r="O13" i="14" s="1"/>
  <c r="AA22" i="7"/>
  <c r="O14" i="14" s="1"/>
  <c r="AC22" i="7"/>
  <c r="O15" i="14" s="1"/>
  <c r="E25" i="7"/>
  <c r="P3" i="14" s="1"/>
  <c r="G25" i="7"/>
  <c r="P4" i="14" s="1"/>
  <c r="I25" i="7"/>
  <c r="P5" i="14" s="1"/>
  <c r="K25" i="7"/>
  <c r="P6" i="14" s="1"/>
  <c r="M25" i="7"/>
  <c r="P7" i="14" s="1"/>
  <c r="O25" i="7"/>
  <c r="P8" i="14" s="1"/>
  <c r="Q25" i="7"/>
  <c r="P9" i="14" s="1"/>
  <c r="S25" i="7"/>
  <c r="P10" i="14" s="1"/>
  <c r="U25" i="7"/>
  <c r="P11" i="14" s="1"/>
  <c r="W25" i="7"/>
  <c r="P12" i="14" s="1"/>
  <c r="Y25" i="7"/>
  <c r="P13" i="14" s="1"/>
  <c r="AA25" i="7"/>
  <c r="P14" i="14" s="1"/>
  <c r="AC25" i="7"/>
  <c r="P15" i="14" s="1"/>
  <c r="E26" i="7"/>
  <c r="Q3" i="14" s="1"/>
  <c r="G26" i="7"/>
  <c r="Q4" i="14" s="1"/>
  <c r="I26" i="7"/>
  <c r="Q5" i="14" s="1"/>
  <c r="K26" i="7"/>
  <c r="Q6" i="14" s="1"/>
  <c r="M26" i="7"/>
  <c r="Q7" i="14" s="1"/>
  <c r="O26" i="7"/>
  <c r="Q8" i="14" s="1"/>
  <c r="Q26" i="7"/>
  <c r="Q9" i="14" s="1"/>
  <c r="S26" i="7"/>
  <c r="Q10" i="14" s="1"/>
  <c r="U26" i="7"/>
  <c r="Q11" i="14" s="1"/>
  <c r="W26" i="7"/>
  <c r="Q12" i="14" s="1"/>
  <c r="Y26" i="7"/>
  <c r="Q13" i="14" s="1"/>
  <c r="AA26" i="7"/>
  <c r="Q14" i="14" s="1"/>
  <c r="AC26" i="7"/>
  <c r="Q15" i="14" s="1"/>
  <c r="E29" i="7"/>
  <c r="R3" i="14" s="1"/>
  <c r="G29" i="7"/>
  <c r="R4" i="14" s="1"/>
  <c r="I29" i="7"/>
  <c r="R5" i="14" s="1"/>
  <c r="K29" i="7"/>
  <c r="R6" i="14" s="1"/>
  <c r="M29" i="7"/>
  <c r="R7" i="14" s="1"/>
  <c r="O29" i="7"/>
  <c r="R8" i="14" s="1"/>
  <c r="Q29" i="7"/>
  <c r="R9" i="14" s="1"/>
  <c r="S29" i="7"/>
  <c r="R10" i="14" s="1"/>
  <c r="U29" i="7"/>
  <c r="R11" i="14" s="1"/>
  <c r="W29" i="7"/>
  <c r="R12" i="14" s="1"/>
  <c r="Y29" i="7"/>
  <c r="R13" i="14" s="1"/>
  <c r="AA29" i="7"/>
  <c r="R14" i="14" s="1"/>
  <c r="AC29" i="7"/>
  <c r="R15" i="14" s="1"/>
  <c r="E30" i="7"/>
  <c r="S3" i="14" s="1"/>
  <c r="G30" i="7"/>
  <c r="S4" i="14" s="1"/>
  <c r="I30" i="7"/>
  <c r="S5" i="14" s="1"/>
  <c r="K30" i="7"/>
  <c r="S6" i="14" s="1"/>
  <c r="M30" i="7"/>
  <c r="S7" i="14" s="1"/>
  <c r="O30" i="7"/>
  <c r="S8" i="14" s="1"/>
  <c r="Q30" i="7"/>
  <c r="S9" i="14" s="1"/>
  <c r="S30" i="7"/>
  <c r="S10" i="14" s="1"/>
  <c r="U30" i="7"/>
  <c r="S11" i="14" s="1"/>
  <c r="W30" i="7"/>
  <c r="S12" i="14" s="1"/>
  <c r="Y30" i="7"/>
  <c r="S13" i="14" s="1"/>
  <c r="AA30" i="7"/>
  <c r="S14" i="14" s="1"/>
  <c r="AC30" i="7"/>
  <c r="S15" i="14" s="1"/>
  <c r="B31" i="7"/>
  <c r="B27" i="7"/>
  <c r="B12" i="7"/>
  <c r="B11" i="7"/>
  <c r="C30" i="7"/>
  <c r="S2" i="14" s="1"/>
  <c r="C29" i="7"/>
  <c r="C26" i="7"/>
  <c r="Q2" i="14" s="1"/>
  <c r="C25" i="7"/>
  <c r="C22" i="7"/>
  <c r="C21" i="7"/>
  <c r="C18" i="7"/>
  <c r="C17" i="7"/>
  <c r="C15" i="7"/>
  <c r="C14" i="7"/>
  <c r="C7" i="7"/>
  <c r="F2" i="14" s="1"/>
  <c r="C8" i="7"/>
  <c r="C9" i="7"/>
  <c r="C10" i="7"/>
  <c r="I2" i="14" s="1"/>
  <c r="C6" i="7"/>
  <c r="K2" i="12" l="1"/>
  <c r="BO11" i="7"/>
  <c r="BO27" i="7"/>
  <c r="BO19" i="7"/>
  <c r="BO12" i="7"/>
  <c r="BO31" i="7"/>
  <c r="BO23" i="7"/>
  <c r="BP8" i="7"/>
  <c r="BQ8" i="7" s="1"/>
  <c r="BT8" i="7"/>
  <c r="BV8" i="7"/>
  <c r="BX8" i="7"/>
  <c r="BR8" i="7"/>
  <c r="BX9" i="7"/>
  <c r="BP9" i="7"/>
  <c r="BQ9" i="7" s="1"/>
  <c r="BR9" i="7"/>
  <c r="BT9" i="7"/>
  <c r="BV9" i="7"/>
  <c r="BR18" i="7"/>
  <c r="BP18" i="7"/>
  <c r="BQ18" i="7" s="1"/>
  <c r="BT18" i="7"/>
  <c r="BX18" i="7"/>
  <c r="BV18" i="7"/>
  <c r="BL12" i="7"/>
  <c r="BM12" i="7"/>
  <c r="BN12" i="7" s="1"/>
  <c r="BW12" i="7"/>
  <c r="BS12" i="7"/>
  <c r="BU12" i="7"/>
  <c r="Q2" i="12"/>
  <c r="BM19" i="7"/>
  <c r="BN19" i="7" s="1"/>
  <c r="BW19" i="7"/>
  <c r="BS19" i="7"/>
  <c r="BU19" i="7"/>
  <c r="BL19" i="7"/>
  <c r="BV7" i="7"/>
  <c r="BP7" i="7"/>
  <c r="BQ7" i="7" s="1"/>
  <c r="BX7" i="7"/>
  <c r="BT7" i="7"/>
  <c r="BR7" i="7"/>
  <c r="BW31" i="7"/>
  <c r="BL31" i="7"/>
  <c r="BS31" i="7"/>
  <c r="BU31" i="7"/>
  <c r="BM31" i="7"/>
  <c r="BN31" i="7" s="1"/>
  <c r="BW23" i="7"/>
  <c r="BL23" i="7"/>
  <c r="BS23" i="7"/>
  <c r="BM23" i="7"/>
  <c r="BN23" i="7" s="1"/>
  <c r="BU23" i="7"/>
  <c r="BU27" i="7"/>
  <c r="BS27" i="7"/>
  <c r="BL27" i="7"/>
  <c r="BW27" i="7"/>
  <c r="BM27" i="7"/>
  <c r="BN27" i="7" s="1"/>
  <c r="BT22" i="7"/>
  <c r="BV22" i="7"/>
  <c r="BP22" i="7"/>
  <c r="BQ22" i="7" s="1"/>
  <c r="BX22" i="7"/>
  <c r="BR22" i="7"/>
  <c r="BV14" i="7"/>
  <c r="BP14" i="7"/>
  <c r="BQ14" i="7" s="1"/>
  <c r="BX14" i="7"/>
  <c r="BR14" i="7"/>
  <c r="BT14" i="7"/>
  <c r="P2" i="14"/>
  <c r="BX25" i="7"/>
  <c r="BP25" i="7"/>
  <c r="BQ25" i="7" s="1"/>
  <c r="BR25" i="7"/>
  <c r="BT25" i="7"/>
  <c r="BV25" i="7"/>
  <c r="L2" i="12"/>
  <c r="G2" i="14"/>
  <c r="BT26" i="7"/>
  <c r="BV26" i="7"/>
  <c r="BR26" i="7"/>
  <c r="BP26" i="7"/>
  <c r="BQ26" i="7" s="1"/>
  <c r="BX26" i="7"/>
  <c r="Z2" i="12"/>
  <c r="K2" i="14"/>
  <c r="BV15" i="7"/>
  <c r="BX15" i="7"/>
  <c r="BP15" i="7"/>
  <c r="BQ15" i="7" s="1"/>
  <c r="BT15" i="7"/>
  <c r="BR15" i="7"/>
  <c r="R2" i="14"/>
  <c r="BX29" i="7"/>
  <c r="BP29" i="7"/>
  <c r="BQ29" i="7" s="1"/>
  <c r="BR29" i="7"/>
  <c r="BV29" i="7"/>
  <c r="BT29" i="7"/>
  <c r="N2" i="14"/>
  <c r="BX21" i="7"/>
  <c r="BP21" i="7"/>
  <c r="BQ21" i="7" s="1"/>
  <c r="BR21" i="7"/>
  <c r="BT21" i="7"/>
  <c r="BV21" i="7"/>
  <c r="BR3" i="7"/>
  <c r="BP3" i="7"/>
  <c r="BX3" i="7"/>
  <c r="BV3" i="7"/>
  <c r="BT3" i="7"/>
  <c r="BR6" i="7"/>
  <c r="BT6" i="7"/>
  <c r="BV6" i="7"/>
  <c r="BP6" i="7"/>
  <c r="BQ6" i="7" s="1"/>
  <c r="BX6" i="7"/>
  <c r="BT30" i="7"/>
  <c r="BP30" i="7"/>
  <c r="BQ30" i="7" s="1"/>
  <c r="BV30" i="7"/>
  <c r="BX30" i="7"/>
  <c r="BR30" i="7"/>
  <c r="BT10" i="7"/>
  <c r="BV10" i="7"/>
  <c r="BR10" i="7"/>
  <c r="BX10" i="7"/>
  <c r="BP10" i="7"/>
  <c r="BQ10" i="7" s="1"/>
  <c r="L2" i="14"/>
  <c r="BV17" i="7"/>
  <c r="BX17" i="7"/>
  <c r="BP17" i="7"/>
  <c r="BQ17" i="7" s="1"/>
  <c r="BT17" i="7"/>
  <c r="BR17" i="7"/>
  <c r="BS11" i="7"/>
  <c r="BW11" i="7"/>
  <c r="BU11" i="7"/>
  <c r="BM11" i="7"/>
  <c r="BN11" i="7" s="1"/>
  <c r="BL11" i="7"/>
  <c r="E2" i="14"/>
  <c r="K3" i="12"/>
  <c r="J2" i="14"/>
  <c r="Z7" i="12"/>
  <c r="W2" i="12"/>
  <c r="H2" i="14"/>
  <c r="M2" i="14"/>
  <c r="O2" i="14"/>
  <c r="BQ3" i="7" l="1"/>
</calcChain>
</file>

<file path=xl/sharedStrings.xml><?xml version="1.0" encoding="utf-8"?>
<sst xmlns="http://schemas.openxmlformats.org/spreadsheetml/2006/main" count="1669" uniqueCount="74">
  <si>
    <t>MEAN</t>
  </si>
  <si>
    <t>SD</t>
  </si>
  <si>
    <t>N</t>
  </si>
  <si>
    <t>–</t>
  </si>
  <si>
    <t>Body length</t>
  </si>
  <si>
    <t>Papilla on leg IV length</t>
  </si>
  <si>
    <t>Holotype</t>
  </si>
  <si>
    <t>1 (HOL)</t>
  </si>
  <si>
    <t>CHARACTER</t>
  </si>
  <si>
    <t>RANGE</t>
  </si>
  <si>
    <t>SPECIMEN</t>
  </si>
  <si>
    <t>µm</t>
  </si>
  <si>
    <t>Claw 1 lengths</t>
  </si>
  <si>
    <t>Claw 2 lengths</t>
  </si>
  <si>
    <t>Claw 3 lengths</t>
  </si>
  <si>
    <t>Claw 4 lengths</t>
  </si>
  <si>
    <t>Head appendages lengths</t>
  </si>
  <si>
    <r>
      <t xml:space="preserve">     Cirrus </t>
    </r>
    <r>
      <rPr>
        <i/>
        <sz val="10"/>
        <rFont val="Calibri"/>
        <family val="2"/>
        <charset val="238"/>
      </rPr>
      <t>internus</t>
    </r>
  </si>
  <si>
    <t xml:space="preserve">     Cephalic papilla</t>
  </si>
  <si>
    <r>
      <t xml:space="preserve">     Cirrus </t>
    </r>
    <r>
      <rPr>
        <i/>
        <sz val="10"/>
        <rFont val="Calibri"/>
        <family val="2"/>
        <charset val="238"/>
      </rPr>
      <t>externus</t>
    </r>
  </si>
  <si>
    <r>
      <t xml:space="preserve">     Cirrus </t>
    </r>
    <r>
      <rPr>
        <i/>
        <sz val="10"/>
        <rFont val="Calibri"/>
        <family val="2"/>
        <charset val="238"/>
      </rPr>
      <t>A</t>
    </r>
  </si>
  <si>
    <t xml:space="preserve">     Clava</t>
  </si>
  <si>
    <t>Body appendages lengths</t>
  </si>
  <si>
    <t>Scapular plate length</t>
  </si>
  <si>
    <t xml:space="preserve">     Branch</t>
  </si>
  <si>
    <t xml:space="preserve">     Spur</t>
  </si>
  <si>
    <t xml:space="preserve">     Spur/branch length ratio</t>
  </si>
  <si>
    <r>
      <t xml:space="preserve">     Cirrus </t>
    </r>
    <r>
      <rPr>
        <i/>
        <sz val="10"/>
        <rFont val="Calibri"/>
        <family val="2"/>
        <charset val="238"/>
      </rPr>
      <t>C</t>
    </r>
    <r>
      <rPr>
        <i/>
        <vertAlign val="superscript"/>
        <sz val="10"/>
        <rFont val="Calibri"/>
        <family val="2"/>
        <charset val="238"/>
      </rPr>
      <t>3</t>
    </r>
  </si>
  <si>
    <r>
      <t xml:space="preserve">     Cirrus </t>
    </r>
    <r>
      <rPr>
        <i/>
        <sz val="10"/>
        <rFont val="Calibri"/>
        <family val="2"/>
        <charset val="238"/>
      </rPr>
      <t>A</t>
    </r>
    <r>
      <rPr>
        <sz val="10"/>
        <rFont val="Calibri"/>
        <family val="2"/>
        <charset val="238"/>
      </rPr>
      <t>/Body length ratio</t>
    </r>
  </si>
  <si>
    <r>
      <t xml:space="preserve">     Cirrus </t>
    </r>
    <r>
      <rPr>
        <i/>
        <sz val="10"/>
        <rFont val="Calibri"/>
        <family val="2"/>
        <charset val="238"/>
      </rPr>
      <t>int</t>
    </r>
    <r>
      <rPr>
        <sz val="10"/>
        <rFont val="Calibri"/>
        <family val="2"/>
        <charset val="238"/>
      </rPr>
      <t>/</t>
    </r>
    <r>
      <rPr>
        <i/>
        <sz val="10"/>
        <rFont val="Calibri"/>
        <family val="2"/>
        <charset val="238"/>
      </rPr>
      <t>ext</t>
    </r>
    <r>
      <rPr>
        <sz val="10"/>
        <rFont val="Calibri"/>
        <family val="2"/>
        <charset val="238"/>
      </rPr>
      <t xml:space="preserve"> length ratio</t>
    </r>
  </si>
  <si>
    <t>sc</t>
  </si>
  <si>
    <t>Individual</t>
  </si>
  <si>
    <r>
      <t xml:space="preserve">Cirrus </t>
    </r>
    <r>
      <rPr>
        <i/>
        <sz val="10"/>
        <rFont val="Calibri"/>
        <family val="2"/>
        <charset val="238"/>
      </rPr>
      <t>internus</t>
    </r>
  </si>
  <si>
    <t>Cephalic papilla</t>
  </si>
  <si>
    <r>
      <t xml:space="preserve">Cirrus </t>
    </r>
    <r>
      <rPr>
        <i/>
        <sz val="10"/>
        <rFont val="Calibri"/>
        <family val="2"/>
        <charset val="238"/>
      </rPr>
      <t>externus</t>
    </r>
  </si>
  <si>
    <t>Clava</t>
  </si>
  <si>
    <r>
      <t xml:space="preserve">Cirrus </t>
    </r>
    <r>
      <rPr>
        <i/>
        <sz val="10"/>
        <rFont val="Calibri"/>
        <family val="2"/>
        <charset val="238"/>
      </rPr>
      <t>A</t>
    </r>
  </si>
  <si>
    <r>
      <t xml:space="preserve">Cirrus </t>
    </r>
    <r>
      <rPr>
        <i/>
        <sz val="10"/>
        <rFont val="Calibri"/>
        <family val="2"/>
        <charset val="238"/>
      </rPr>
      <t>A</t>
    </r>
    <r>
      <rPr>
        <sz val="10"/>
        <rFont val="Calibri"/>
        <family val="2"/>
        <charset val="238"/>
      </rPr>
      <t>/Body length ratio</t>
    </r>
  </si>
  <si>
    <r>
      <t xml:space="preserve">Cirrus </t>
    </r>
    <r>
      <rPr>
        <i/>
        <sz val="10"/>
        <rFont val="Calibri"/>
        <family val="2"/>
        <charset val="238"/>
      </rPr>
      <t>int</t>
    </r>
    <r>
      <rPr>
        <sz val="10"/>
        <rFont val="Calibri"/>
        <family val="2"/>
        <charset val="238"/>
      </rPr>
      <t>/</t>
    </r>
    <r>
      <rPr>
        <i/>
        <sz val="10"/>
        <rFont val="Calibri"/>
        <family val="2"/>
        <charset val="238"/>
      </rPr>
      <t>ext</t>
    </r>
    <r>
      <rPr>
        <sz val="10"/>
        <rFont val="Calibri"/>
        <family val="2"/>
        <charset val="238"/>
      </rPr>
      <t xml:space="preserve"> length ratio</t>
    </r>
  </si>
  <si>
    <t>INSTRUCTIONS and TERMS OF USE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</si>
  <si>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</si>
  <si>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</si>
  <si>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</si>
  <si>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The template caluclates the </t>
    </r>
    <r>
      <rPr>
        <i/>
        <sz val="12"/>
        <rFont val="Calibri"/>
        <family val="2"/>
        <charset val="238"/>
      </rPr>
      <t>sc</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"males", "juveniles" and "larvae".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</si>
  <si>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</si>
  <si>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is a morphometric template for species of the Tardigrada Order </t>
    </r>
    <r>
      <rPr>
        <b/>
        <sz val="12"/>
        <rFont val="Calibri"/>
        <family val="2"/>
        <charset val="238"/>
      </rPr>
      <t>Echiniscoidea.</t>
    </r>
  </si>
  <si>
    <t>Data from sheets "females", "males", "juveniles" and "larvae" are automatically copied to the four remaining "stats" sheets. Data in those sheets are arranged for statistical analyses in the majority of statistical software.</t>
  </si>
  <si>
    <t>Species</t>
  </si>
  <si>
    <t>Population</t>
  </si>
  <si>
    <t>Claw 1 branch</t>
  </si>
  <si>
    <t>Claw 1 spur</t>
  </si>
  <si>
    <t>Claw 1 spur/branch length ratio</t>
  </si>
  <si>
    <t>Claw 2 branch</t>
  </si>
  <si>
    <t>Claw 2 spur</t>
  </si>
  <si>
    <t>Claw 2 spur/branch length ratio</t>
  </si>
  <si>
    <t>Claw 3 branch</t>
  </si>
  <si>
    <t>Claw 3 spur</t>
  </si>
  <si>
    <t>Claw 3 spur/branch length ratio</t>
  </si>
  <si>
    <t>Claw 4 branch</t>
  </si>
  <si>
    <t>Claw 4 spur</t>
  </si>
  <si>
    <t>Claw 4 spur/branch length ratio</t>
  </si>
  <si>
    <r>
      <t xml:space="preserve">     Cirrus </t>
    </r>
    <r>
      <rPr>
        <i/>
        <sz val="10"/>
        <rFont val="Calibri"/>
        <family val="2"/>
        <charset val="238"/>
      </rPr>
      <t>C</t>
    </r>
    <r>
      <rPr>
        <i/>
        <vertAlign val="superscript"/>
        <sz val="10"/>
        <rFont val="Calibri"/>
        <family val="2"/>
        <charset val="238"/>
      </rPr>
      <t>d</t>
    </r>
  </si>
  <si>
    <r>
      <t xml:space="preserve">Cirrus </t>
    </r>
    <r>
      <rPr>
        <i/>
        <sz val="10"/>
        <rFont val="Calibri"/>
        <family val="2"/>
        <charset val="238"/>
      </rPr>
      <t>C</t>
    </r>
    <r>
      <rPr>
        <i/>
        <vertAlign val="superscript"/>
        <sz val="10"/>
        <rFont val="Calibri"/>
        <family val="2"/>
        <charset val="238"/>
      </rPr>
      <t>d</t>
    </r>
  </si>
  <si>
    <r>
      <t xml:space="preserve">This template can be freely used but each published use must be credited as </t>
    </r>
    <r>
      <rPr>
        <b/>
        <sz val="12"/>
        <rFont val="Calibri"/>
        <family val="2"/>
        <charset val="238"/>
      </rPr>
      <t xml:space="preserve">Morphometric data were handled using the Echiniscoidea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</si>
  <si>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Type series</t>
  </si>
  <si>
    <t>Author</t>
  </si>
  <si>
    <t>Date</t>
  </si>
  <si>
    <t>Sheets "females", "males", "juveniles" and "larvae" automatically calculate basic statistics (number of measurements, range, mean and SD). The table with these statistics is placed after the last (30th) specimen. The summary table can be then copied and pasted directly to MS Word.</t>
  </si>
  <si>
    <t>Hypechiniscus geminis</t>
  </si>
  <si>
    <t>JP.006</t>
  </si>
  <si>
    <t>YES</t>
  </si>
  <si>
    <t>Piotr Gąsiorek</t>
  </si>
  <si>
    <t>27.06.2017</t>
  </si>
  <si>
    <t>Allotype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</si>
</sst>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name val="Arial"/>
      <charset val="238"/>
    </font>
    <font>
      <sz val="10"/>
      <name val="Calibri"/>
      <family val="2"/>
      <charset val="238"/>
    </font>
    <font>
      <i/>
      <sz val="10"/>
      <name val="Calibri"/>
      <family val="2"/>
      <charset val="238"/>
    </font>
    <font>
      <sz val="10"/>
      <name val="Arial"/>
      <family val="2"/>
      <charset val="238"/>
    </font>
    <font>
      <i/>
      <vertAlign val="superscript"/>
      <sz val="10"/>
      <name val="Calibri"/>
      <family val="2"/>
      <charset val="238"/>
    </font>
    <font>
      <sz val="10"/>
      <name val="Arial CE"/>
      <charset val="238"/>
    </font>
    <font>
      <i/>
      <sz val="10"/>
      <name val="Arial CE"/>
      <charset val="238"/>
    </font>
    <font>
      <b/>
      <sz val="10"/>
      <name val="Arial CE"/>
      <charset val="238"/>
    </font>
    <font>
      <b/>
      <sz val="12"/>
      <name val="Calibri"/>
      <family val="2"/>
      <charset val="238"/>
    </font>
    <font>
      <sz val="12"/>
      <name val="Calibri"/>
      <family val="2"/>
      <charset val="238"/>
    </font>
    <font>
      <i/>
      <sz val="12"/>
      <name val="Calibri"/>
      <family val="2"/>
      <charset val="238"/>
    </font>
    <font>
      <i/>
      <sz val="10"/>
      <name val="Arial"/>
      <family val="2"/>
      <charset val="238"/>
    </font>
    <font>
      <u/>
      <sz val="10"/>
      <color theme="10"/>
      <name val="Arial CE"/>
      <charset val="238"/>
    </font>
    <font>
      <i/>
      <sz val="10"/>
      <color rgb="FF0000CC"/>
      <name val="Calibri"/>
      <family val="2"/>
      <charset val="238"/>
      <scheme val="minor"/>
    </font>
    <font>
      <b/>
      <sz val="10"/>
      <name val="Calibri"/>
      <family val="2"/>
      <charset val="238"/>
      <scheme val="minor"/>
    </font>
    <font>
      <sz val="10"/>
      <name val="Calibri"/>
      <family val="2"/>
      <charset val="238"/>
      <scheme val="minor"/>
    </font>
    <font>
      <i/>
      <sz val="10"/>
      <name val="Calibri"/>
      <family val="2"/>
      <charset val="238"/>
      <scheme val="minor"/>
    </font>
    <font>
      <b/>
      <i/>
      <sz val="10"/>
      <name val="Calibri"/>
      <family val="2"/>
      <charset val="238"/>
      <scheme val="minor"/>
    </font>
    <font>
      <sz val="10"/>
      <color rgb="FF008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b/>
      <sz val="14"/>
      <color rgb="FFFF0000"/>
      <name val="Calibri"/>
      <family val="2"/>
      <charset val="238"/>
      <scheme val="minor"/>
    </font>
    <font>
      <b/>
      <sz val="10"/>
      <color rgb="FF008000"/>
      <name val="Calibri"/>
      <family val="2"/>
      <charset val="238"/>
      <scheme val="minor"/>
    </font>
    <font>
      <b/>
      <i/>
      <sz val="10"/>
      <color rgb="FF0000CC"/>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diagonal/>
    </border>
    <border>
      <left/>
      <right style="thin">
        <color indexed="64"/>
      </right>
      <top/>
      <bottom/>
      <diagonal/>
    </border>
    <border>
      <left style="thin">
        <color indexed="64"/>
      </left>
      <right/>
      <top/>
      <bottom/>
      <diagonal/>
    </border>
    <border>
      <left/>
      <right style="double">
        <color indexed="64"/>
      </right>
      <top/>
      <bottom/>
      <diagonal/>
    </border>
    <border>
      <left style="double">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double">
        <color indexed="64"/>
      </right>
      <top style="medium">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indexed="64"/>
      </top>
      <bottom/>
      <diagonal/>
    </border>
    <border>
      <left/>
      <right style="medium">
        <color indexed="64"/>
      </right>
      <top/>
      <bottom style="medium">
        <color indexed="64"/>
      </bottom>
      <diagonal/>
    </border>
  </borders>
  <cellStyleXfs count="6">
    <xf numFmtId="0" fontId="0" fillId="0" borderId="0"/>
    <xf numFmtId="0" fontId="12" fillId="0" borderId="0" applyNumberFormat="0" applyFill="0" applyBorder="0" applyAlignment="0" applyProtection="0">
      <alignment vertical="top"/>
      <protection locked="0"/>
    </xf>
    <xf numFmtId="0" fontId="5" fillId="0" borderId="0"/>
    <xf numFmtId="9" fontId="3" fillId="0" borderId="0" applyFont="0" applyFill="0" applyBorder="0" applyAlignment="0" applyProtection="0"/>
    <xf numFmtId="9" fontId="5" fillId="0" borderId="0" applyFont="0" applyFill="0" applyBorder="0" applyAlignment="0" applyProtection="0"/>
    <xf numFmtId="0" fontId="5" fillId="0" borderId="0"/>
  </cellStyleXfs>
  <cellXfs count="144">
    <xf numFmtId="0" fontId="0" fillId="0" borderId="0" xfId="0"/>
    <xf numFmtId="1" fontId="13" fillId="0" borderId="1" xfId="0" applyNumberFormat="1" applyFont="1" applyFill="1" applyBorder="1" applyAlignment="1" applyProtection="1">
      <alignment horizontal="center" vertical="top"/>
    </xf>
    <xf numFmtId="164" fontId="13" fillId="0" borderId="2" xfId="0" applyNumberFormat="1" applyFont="1" applyFill="1" applyBorder="1" applyAlignment="1" applyProtection="1">
      <alignment horizontal="center" vertical="top"/>
    </xf>
    <xf numFmtId="164" fontId="13" fillId="2" borderId="3" xfId="0" applyNumberFormat="1" applyFont="1" applyFill="1" applyBorder="1" applyAlignment="1" applyProtection="1">
      <alignment horizontal="center" vertical="top"/>
    </xf>
    <xf numFmtId="164" fontId="13" fillId="0" borderId="1" xfId="0" applyNumberFormat="1" applyFont="1" applyFill="1" applyBorder="1" applyAlignment="1" applyProtection="1">
      <alignment horizontal="center" vertical="top"/>
    </xf>
    <xf numFmtId="0" fontId="14" fillId="0" borderId="1" xfId="0" applyFont="1" applyFill="1" applyBorder="1" applyAlignment="1" applyProtection="1">
      <alignment horizontal="right" vertical="top"/>
      <protection locked="0"/>
    </xf>
    <xf numFmtId="0" fontId="15" fillId="0" borderId="0" xfId="0" applyFont="1" applyFill="1" applyBorder="1" applyAlignment="1" applyProtection="1">
      <alignment horizontal="center" vertical="top"/>
      <protection locked="0"/>
    </xf>
    <xf numFmtId="0" fontId="14" fillId="0" borderId="1" xfId="0" applyFont="1" applyFill="1" applyBorder="1" applyAlignment="1" applyProtection="1">
      <alignment horizontal="left" vertical="top"/>
      <protection locked="0"/>
    </xf>
    <xf numFmtId="0" fontId="15" fillId="0" borderId="1" xfId="0" applyFont="1" applyFill="1" applyBorder="1" applyAlignment="1" applyProtection="1">
      <alignment horizontal="center" vertical="top"/>
      <protection locked="0"/>
    </xf>
    <xf numFmtId="0" fontId="13" fillId="0" borderId="1" xfId="0" applyFont="1" applyFill="1" applyBorder="1" applyAlignment="1" applyProtection="1">
      <alignment horizontal="center" vertical="top"/>
      <protection locked="0"/>
    </xf>
    <xf numFmtId="0" fontId="15" fillId="0" borderId="1" xfId="0" applyFont="1" applyFill="1" applyBorder="1" applyAlignment="1" applyProtection="1">
      <alignment horizontal="left" vertical="top" wrapText="1"/>
      <protection locked="0"/>
    </xf>
    <xf numFmtId="1" fontId="15" fillId="0" borderId="1" xfId="0" applyNumberFormat="1" applyFont="1" applyFill="1" applyBorder="1" applyAlignment="1" applyProtection="1">
      <alignment horizontal="center" vertical="top"/>
      <protection locked="0"/>
    </xf>
    <xf numFmtId="1" fontId="15" fillId="0" borderId="0" xfId="0" applyNumberFormat="1" applyFont="1" applyFill="1" applyBorder="1" applyAlignment="1" applyProtection="1">
      <alignment horizontal="center" vertical="top"/>
      <protection locked="0"/>
    </xf>
    <xf numFmtId="0" fontId="15" fillId="0" borderId="1" xfId="0" applyFont="1" applyFill="1" applyBorder="1" applyAlignment="1" applyProtection="1">
      <alignment horizontal="left" vertical="top"/>
      <protection locked="0"/>
    </xf>
    <xf numFmtId="164" fontId="15" fillId="0" borderId="2" xfId="0" applyNumberFormat="1" applyFont="1" applyFill="1" applyBorder="1" applyAlignment="1" applyProtection="1">
      <alignment horizontal="center" vertical="top"/>
      <protection locked="0"/>
    </xf>
    <xf numFmtId="0" fontId="15" fillId="0" borderId="0" xfId="0" applyFont="1" applyFill="1" applyBorder="1" applyAlignment="1" applyProtection="1">
      <alignment horizontal="left" vertical="top"/>
      <protection locked="0"/>
    </xf>
    <xf numFmtId="0" fontId="15" fillId="0" borderId="4" xfId="0" applyFont="1" applyFill="1" applyBorder="1" applyAlignment="1" applyProtection="1">
      <alignment horizontal="left" vertical="top"/>
      <protection locked="0"/>
    </xf>
    <xf numFmtId="164" fontId="15" fillId="2" borderId="3" xfId="0" applyNumberFormat="1" applyFont="1" applyFill="1" applyBorder="1" applyAlignment="1" applyProtection="1">
      <alignment horizontal="center" vertical="top"/>
      <protection locked="0"/>
    </xf>
    <xf numFmtId="164" fontId="15" fillId="0" borderId="5" xfId="0" applyNumberFormat="1" applyFont="1" applyFill="1" applyBorder="1" applyAlignment="1" applyProtection="1">
      <alignment horizontal="center" vertical="top"/>
      <protection locked="0"/>
    </xf>
    <xf numFmtId="164" fontId="15" fillId="0" borderId="1" xfId="0" applyNumberFormat="1" applyFont="1" applyFill="1" applyBorder="1" applyAlignment="1" applyProtection="1">
      <alignment horizontal="center" vertical="top"/>
      <protection locked="0"/>
    </xf>
    <xf numFmtId="1" fontId="15" fillId="0" borderId="6" xfId="0" applyNumberFormat="1" applyFont="1" applyFill="1" applyBorder="1" applyAlignment="1" applyProtection="1">
      <alignment horizontal="center" vertical="top"/>
    </xf>
    <xf numFmtId="1" fontId="15" fillId="0" borderId="0" xfId="0" applyNumberFormat="1" applyFont="1" applyFill="1" applyBorder="1" applyAlignment="1" applyProtection="1">
      <alignment horizontal="right" vertical="center"/>
    </xf>
    <xf numFmtId="1" fontId="15" fillId="0" borderId="0" xfId="0" applyNumberFormat="1" applyFont="1" applyFill="1" applyBorder="1" applyAlignment="1" applyProtection="1">
      <alignment horizontal="center" vertical="center"/>
    </xf>
    <xf numFmtId="1" fontId="15" fillId="0" borderId="0" xfId="0" applyNumberFormat="1" applyFont="1" applyFill="1" applyBorder="1" applyAlignment="1" applyProtection="1">
      <alignment horizontal="left" vertical="center"/>
    </xf>
    <xf numFmtId="1" fontId="16" fillId="0" borderId="0" xfId="0" applyNumberFormat="1" applyFont="1" applyFill="1" applyBorder="1" applyAlignment="1" applyProtection="1">
      <alignment horizontal="right" vertical="center"/>
    </xf>
    <xf numFmtId="1" fontId="16" fillId="0" borderId="0" xfId="0" applyNumberFormat="1" applyFont="1" applyFill="1" applyBorder="1" applyAlignment="1" applyProtection="1">
      <alignment horizontal="center" vertical="center"/>
    </xf>
    <xf numFmtId="1" fontId="16" fillId="0" borderId="7" xfId="0" applyNumberFormat="1" applyFont="1" applyFill="1" applyBorder="1" applyAlignment="1" applyProtection="1">
      <alignment horizontal="left" vertical="center"/>
    </xf>
    <xf numFmtId="1" fontId="15" fillId="0" borderId="8" xfId="0" applyNumberFormat="1" applyFont="1" applyFill="1" applyBorder="1" applyAlignment="1" applyProtection="1">
      <alignment horizontal="center" vertical="center"/>
    </xf>
    <xf numFmtId="1" fontId="16" fillId="0" borderId="7" xfId="0" applyNumberFormat="1" applyFont="1" applyFill="1" applyBorder="1" applyAlignment="1" applyProtection="1">
      <alignment horizontal="center" vertical="center"/>
    </xf>
    <xf numFmtId="1" fontId="16" fillId="0" borderId="9" xfId="0" applyNumberFormat="1" applyFont="1" applyFill="1" applyBorder="1" applyAlignment="1" applyProtection="1">
      <alignment horizontal="center" vertical="center"/>
    </xf>
    <xf numFmtId="0" fontId="15" fillId="0" borderId="6" xfId="0" applyFont="1" applyFill="1" applyBorder="1" applyAlignment="1" applyProtection="1">
      <alignment horizontal="center" vertical="top"/>
    </xf>
    <xf numFmtId="164" fontId="15" fillId="0" borderId="0" xfId="0" applyNumberFormat="1" applyFont="1" applyFill="1" applyBorder="1" applyAlignment="1" applyProtection="1">
      <alignment horizontal="right" vertical="center"/>
    </xf>
    <xf numFmtId="164" fontId="15" fillId="0" borderId="0" xfId="0" applyNumberFormat="1" applyFont="1" applyFill="1" applyBorder="1" applyAlignment="1" applyProtection="1">
      <alignment horizontal="center" vertical="center"/>
    </xf>
    <xf numFmtId="164" fontId="15" fillId="0" borderId="0" xfId="0" applyNumberFormat="1" applyFont="1" applyFill="1" applyBorder="1" applyAlignment="1" applyProtection="1">
      <alignment horizontal="left" vertical="center"/>
    </xf>
    <xf numFmtId="164" fontId="16" fillId="0" borderId="0" xfId="0" applyNumberFormat="1" applyFont="1" applyFill="1" applyBorder="1" applyAlignment="1" applyProtection="1">
      <alignment horizontal="right" vertical="center"/>
    </xf>
    <xf numFmtId="164" fontId="16" fillId="0" borderId="0" xfId="0" applyNumberFormat="1" applyFont="1" applyFill="1" applyBorder="1" applyAlignment="1" applyProtection="1">
      <alignment horizontal="center" vertical="center"/>
    </xf>
    <xf numFmtId="164" fontId="16" fillId="0" borderId="7" xfId="0" applyNumberFormat="1" applyFont="1" applyFill="1" applyBorder="1" applyAlignment="1" applyProtection="1">
      <alignment horizontal="left" vertical="center"/>
    </xf>
    <xf numFmtId="164" fontId="15" fillId="0" borderId="8" xfId="0" applyNumberFormat="1" applyFont="1" applyFill="1" applyBorder="1" applyAlignment="1" applyProtection="1">
      <alignment horizontal="center" vertical="center"/>
    </xf>
    <xf numFmtId="164" fontId="16" fillId="0" borderId="7" xfId="0" applyNumberFormat="1" applyFont="1" applyFill="1" applyBorder="1" applyAlignment="1" applyProtection="1">
      <alignment horizontal="center" vertical="center"/>
    </xf>
    <xf numFmtId="164" fontId="16" fillId="0" borderId="9" xfId="0" applyNumberFormat="1" applyFont="1" applyFill="1" applyBorder="1" applyAlignment="1" applyProtection="1">
      <alignment horizontal="center" vertical="center"/>
    </xf>
    <xf numFmtId="9" fontId="15" fillId="0" borderId="0" xfId="3" applyFont="1" applyFill="1" applyBorder="1" applyAlignment="1" applyProtection="1">
      <alignment horizontal="right" vertical="center"/>
    </xf>
    <xf numFmtId="9" fontId="15" fillId="0" borderId="0" xfId="3" applyFont="1" applyFill="1" applyBorder="1" applyAlignment="1" applyProtection="1">
      <alignment horizontal="left" vertical="center"/>
    </xf>
    <xf numFmtId="9" fontId="15" fillId="0" borderId="8" xfId="3" applyFont="1" applyFill="1" applyBorder="1" applyAlignment="1" applyProtection="1">
      <alignment horizontal="center" vertical="center"/>
    </xf>
    <xf numFmtId="9" fontId="15" fillId="0" borderId="0" xfId="3" applyFont="1" applyFill="1" applyBorder="1" applyAlignment="1" applyProtection="1">
      <alignment horizontal="center" vertical="center"/>
    </xf>
    <xf numFmtId="0" fontId="15" fillId="0" borderId="10" xfId="0" applyFont="1" applyFill="1" applyBorder="1" applyAlignment="1" applyProtection="1">
      <alignment horizontal="center" vertical="top"/>
    </xf>
    <xf numFmtId="9" fontId="15" fillId="0" borderId="11" xfId="3" applyFont="1" applyFill="1" applyBorder="1" applyAlignment="1" applyProtection="1">
      <alignment horizontal="right" vertical="center"/>
    </xf>
    <xf numFmtId="1" fontId="15" fillId="0" borderId="12" xfId="0" applyNumberFormat="1" applyFont="1" applyFill="1" applyBorder="1" applyAlignment="1" applyProtection="1">
      <alignment horizontal="center" vertical="center"/>
    </xf>
    <xf numFmtId="9" fontId="15" fillId="0" borderId="12" xfId="3" applyFont="1" applyFill="1" applyBorder="1" applyAlignment="1" applyProtection="1">
      <alignment horizontal="left" vertical="center"/>
    </xf>
    <xf numFmtId="1" fontId="16" fillId="0" borderId="12" xfId="0" applyNumberFormat="1" applyFont="1" applyFill="1" applyBorder="1" applyAlignment="1" applyProtection="1">
      <alignment horizontal="right" vertical="center"/>
    </xf>
    <xf numFmtId="1" fontId="16" fillId="0" borderId="12" xfId="0" applyNumberFormat="1" applyFont="1" applyFill="1" applyBorder="1" applyAlignment="1" applyProtection="1">
      <alignment horizontal="center" vertical="center"/>
    </xf>
    <xf numFmtId="1" fontId="16" fillId="0" borderId="13" xfId="0" applyNumberFormat="1" applyFont="1" applyFill="1" applyBorder="1" applyAlignment="1" applyProtection="1">
      <alignment horizontal="left" vertical="center"/>
    </xf>
    <xf numFmtId="9" fontId="15" fillId="0" borderId="11" xfId="3" applyFont="1" applyFill="1" applyBorder="1" applyAlignment="1" applyProtection="1">
      <alignment horizontal="center" vertical="center"/>
    </xf>
    <xf numFmtId="1" fontId="16" fillId="0" borderId="13" xfId="0" applyNumberFormat="1" applyFont="1" applyFill="1" applyBorder="1" applyAlignment="1" applyProtection="1">
      <alignment horizontal="center" vertical="center"/>
    </xf>
    <xf numFmtId="9" fontId="15" fillId="0" borderId="12" xfId="3" applyFont="1" applyFill="1" applyBorder="1" applyAlignment="1" applyProtection="1">
      <alignment horizontal="center" vertical="center"/>
    </xf>
    <xf numFmtId="1" fontId="16" fillId="0" borderId="14" xfId="0" applyNumberFormat="1" applyFont="1" applyFill="1" applyBorder="1" applyAlignment="1" applyProtection="1">
      <alignment horizontal="center" vertical="center"/>
    </xf>
    <xf numFmtId="1" fontId="15" fillId="0" borderId="0" xfId="0" applyNumberFormat="1" applyFont="1" applyFill="1" applyBorder="1" applyAlignment="1" applyProtection="1">
      <alignment horizontal="left" vertical="top" wrapText="1"/>
    </xf>
    <xf numFmtId="0" fontId="15" fillId="0" borderId="0" xfId="0" applyFont="1" applyFill="1" applyBorder="1" applyAlignment="1" applyProtection="1">
      <alignment horizontal="left" vertical="top"/>
    </xf>
    <xf numFmtId="0" fontId="15" fillId="0" borderId="0" xfId="0" applyFont="1" applyFill="1" applyBorder="1" applyAlignment="1" applyProtection="1">
      <alignment horizontal="left" vertical="top" wrapText="1"/>
    </xf>
    <xf numFmtId="0" fontId="15" fillId="0" borderId="12" xfId="0" applyFont="1" applyFill="1" applyBorder="1" applyAlignment="1" applyProtection="1">
      <alignment horizontal="left" vertical="top" wrapText="1"/>
    </xf>
    <xf numFmtId="0" fontId="14" fillId="0" borderId="15" xfId="0" applyFont="1" applyFill="1" applyBorder="1" applyAlignment="1" applyProtection="1">
      <alignment horizontal="center" vertical="top"/>
    </xf>
    <xf numFmtId="0" fontId="17" fillId="0" borderId="16" xfId="0" applyFont="1" applyFill="1" applyBorder="1" applyAlignment="1" applyProtection="1">
      <alignment horizontal="center" vertical="top"/>
    </xf>
    <xf numFmtId="0" fontId="17" fillId="0" borderId="17" xfId="0" applyFont="1" applyFill="1" applyBorder="1" applyAlignment="1" applyProtection="1">
      <alignment horizontal="center" vertical="top"/>
    </xf>
    <xf numFmtId="0" fontId="17" fillId="0" borderId="15" xfId="0" applyFont="1" applyFill="1" applyBorder="1" applyAlignment="1" applyProtection="1">
      <alignment horizontal="center" vertical="top"/>
    </xf>
    <xf numFmtId="0" fontId="5" fillId="0" borderId="0" xfId="2" applyAlignment="1">
      <alignment horizontal="center" vertical="center" wrapText="1"/>
    </xf>
    <xf numFmtId="0" fontId="7" fillId="0" borderId="0" xfId="2" applyFont="1" applyAlignment="1">
      <alignment horizontal="center" vertical="center" wrapText="1"/>
    </xf>
    <xf numFmtId="0" fontId="5" fillId="0" borderId="1" xfId="2" applyBorder="1" applyAlignment="1">
      <alignment horizontal="center" vertical="center" wrapText="1"/>
    </xf>
    <xf numFmtId="9" fontId="18" fillId="0" borderId="1" xfId="3" applyFont="1" applyFill="1" applyBorder="1" applyAlignment="1" applyProtection="1">
      <alignment horizontal="center" vertical="top"/>
    </xf>
    <xf numFmtId="0" fontId="5" fillId="0" borderId="0" xfId="2" applyAlignment="1">
      <alignment vertical="top"/>
    </xf>
    <xf numFmtId="0" fontId="5" fillId="0" borderId="0" xfId="2"/>
    <xf numFmtId="0" fontId="19" fillId="3" borderId="18" xfId="2" applyFont="1" applyFill="1" applyBorder="1" applyAlignment="1">
      <alignment horizontal="center" vertical="top" wrapText="1"/>
    </xf>
    <xf numFmtId="0" fontId="20" fillId="3" borderId="19" xfId="2" applyFont="1" applyFill="1" applyBorder="1" applyAlignment="1">
      <alignment horizontal="left" vertical="top" wrapText="1"/>
    </xf>
    <xf numFmtId="0" fontId="19" fillId="3" borderId="20" xfId="2" applyFont="1" applyFill="1" applyBorder="1" applyAlignment="1">
      <alignment horizontal="center" vertical="top" wrapText="1"/>
    </xf>
    <xf numFmtId="0" fontId="20" fillId="3" borderId="21" xfId="2" applyFont="1" applyFill="1" applyBorder="1" applyAlignment="1">
      <alignment horizontal="left" vertical="top" wrapText="1"/>
    </xf>
    <xf numFmtId="0" fontId="20" fillId="3" borderId="22" xfId="2" applyFont="1" applyFill="1" applyBorder="1" applyAlignment="1">
      <alignment horizontal="left" vertical="top" wrapText="1"/>
    </xf>
    <xf numFmtId="0" fontId="21" fillId="4" borderId="20" xfId="2" applyFont="1" applyFill="1" applyBorder="1" applyAlignment="1">
      <alignment horizontal="center" vertical="top" wrapText="1"/>
    </xf>
    <xf numFmtId="0" fontId="19" fillId="3" borderId="23" xfId="2" applyFont="1" applyFill="1" applyBorder="1" applyAlignment="1">
      <alignment horizontal="center" vertical="top" wrapText="1"/>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Border="1" applyAlignment="1">
      <alignment horizontal="center" vertical="center" wrapText="1"/>
    </xf>
    <xf numFmtId="0" fontId="15" fillId="0" borderId="1" xfId="0" applyFont="1" applyFill="1" applyBorder="1" applyAlignment="1" applyProtection="1">
      <alignment horizontal="center" vertical="top" wrapText="1"/>
      <protection locked="0"/>
    </xf>
    <xf numFmtId="0" fontId="20" fillId="4" borderId="22" xfId="0" applyFont="1" applyFill="1" applyBorder="1" applyAlignment="1">
      <alignment horizontal="left" vertical="top" wrapText="1"/>
    </xf>
    <xf numFmtId="0" fontId="5" fillId="3" borderId="33" xfId="1" applyFont="1" applyFill="1" applyBorder="1" applyAlignment="1" applyProtection="1">
      <alignment horizontal="left" vertical="top" wrapText="1"/>
    </xf>
    <xf numFmtId="1" fontId="15" fillId="0" borderId="0" xfId="0" applyNumberFormat="1" applyFont="1" applyFill="1" applyBorder="1" applyAlignment="1">
      <alignment horizontal="center" vertical="center"/>
    </xf>
    <xf numFmtId="0" fontId="15" fillId="5" borderId="0" xfId="0" applyFont="1" applyFill="1" applyBorder="1" applyAlignment="1">
      <alignment vertical="top"/>
    </xf>
    <xf numFmtId="9" fontId="23" fillId="5" borderId="32" xfId="3" applyFont="1" applyFill="1" applyBorder="1" applyAlignment="1">
      <alignment horizontal="center"/>
    </xf>
    <xf numFmtId="164" fontId="24" fillId="5" borderId="32" xfId="0" applyNumberFormat="1" applyFont="1" applyFill="1" applyBorder="1" applyAlignment="1">
      <alignment horizontal="center"/>
    </xf>
    <xf numFmtId="9" fontId="18" fillId="5" borderId="32" xfId="3" applyFont="1" applyFill="1" applyBorder="1" applyAlignment="1">
      <alignment horizontal="center"/>
    </xf>
    <xf numFmtId="164" fontId="13" fillId="5" borderId="32" xfId="0" applyNumberFormat="1" applyFont="1" applyFill="1" applyBorder="1" applyAlignment="1">
      <alignment horizontal="center"/>
    </xf>
    <xf numFmtId="0" fontId="15" fillId="0" borderId="0" xfId="0" applyFont="1" applyFill="1" applyBorder="1" applyAlignment="1">
      <alignment horizontal="center"/>
    </xf>
    <xf numFmtId="0" fontId="15" fillId="0" borderId="0" xfId="0" applyFont="1" applyFill="1" applyBorder="1" applyAlignment="1">
      <alignment horizontal="left"/>
    </xf>
    <xf numFmtId="0" fontId="15" fillId="0" borderId="0" xfId="0" applyFont="1" applyFill="1" applyBorder="1" applyAlignment="1">
      <alignment horizontal="center" vertical="center"/>
    </xf>
    <xf numFmtId="164" fontId="15" fillId="0" borderId="0" xfId="0" applyNumberFormat="1" applyFont="1" applyFill="1" applyBorder="1" applyAlignment="1">
      <alignment horizontal="right" vertical="center"/>
    </xf>
    <xf numFmtId="164" fontId="15" fillId="0" borderId="0" xfId="0" applyNumberFormat="1" applyFont="1" applyFill="1" applyBorder="1" applyAlignment="1">
      <alignment horizontal="left" vertical="center"/>
    </xf>
    <xf numFmtId="164" fontId="16" fillId="0" borderId="0" xfId="0" applyNumberFormat="1" applyFont="1" applyFill="1" applyBorder="1" applyAlignment="1">
      <alignment horizontal="right" vertical="center"/>
    </xf>
    <xf numFmtId="164" fontId="16" fillId="0" borderId="0" xfId="0" applyNumberFormat="1" applyFont="1" applyFill="1" applyBorder="1" applyAlignment="1">
      <alignment horizontal="center" vertical="center"/>
    </xf>
    <xf numFmtId="164" fontId="16" fillId="0" borderId="0" xfId="0" applyNumberFormat="1" applyFont="1" applyFill="1" applyBorder="1" applyAlignment="1">
      <alignment horizontal="left" vertical="center"/>
    </xf>
    <xf numFmtId="164" fontId="15" fillId="0" borderId="0" xfId="0" applyNumberFormat="1" applyFont="1" applyFill="1" applyBorder="1" applyAlignment="1">
      <alignment horizontal="center" vertical="center"/>
    </xf>
    <xf numFmtId="1" fontId="7"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14" fillId="0" borderId="15" xfId="0" applyFont="1" applyFill="1" applyBorder="1" applyAlignment="1" applyProtection="1">
      <alignment horizontal="center" vertical="top"/>
    </xf>
    <xf numFmtId="0" fontId="17" fillId="0" borderId="16" xfId="0" applyFont="1" applyFill="1" applyBorder="1" applyAlignment="1" applyProtection="1">
      <alignment horizontal="center" vertical="top"/>
    </xf>
    <xf numFmtId="164" fontId="5" fillId="0" borderId="5" xfId="2" applyNumberFormat="1" applyFill="1" applyBorder="1" applyAlignment="1">
      <alignment horizontal="center" vertical="center" wrapText="1"/>
    </xf>
    <xf numFmtId="9" fontId="5" fillId="0" borderId="5" xfId="3" applyFont="1" applyFill="1" applyBorder="1" applyAlignment="1">
      <alignment horizontal="center" vertical="center" wrapText="1"/>
    </xf>
    <xf numFmtId="9" fontId="0" fillId="0" borderId="5" xfId="3" applyFont="1" applyFill="1" applyBorder="1" applyAlignment="1">
      <alignment horizontal="center" vertical="center" wrapText="1"/>
    </xf>
    <xf numFmtId="164" fontId="0" fillId="0" borderId="5" xfId="3" applyNumberFormat="1" applyFont="1" applyFill="1" applyBorder="1" applyAlignment="1">
      <alignment horizontal="center" vertical="center" wrapText="1"/>
    </xf>
    <xf numFmtId="0" fontId="5" fillId="0" borderId="1" xfId="2" applyFill="1" applyBorder="1" applyAlignment="1">
      <alignment horizontal="center" vertical="center" wrapText="1"/>
    </xf>
    <xf numFmtId="9" fontId="5" fillId="0" borderId="1" xfId="3" applyFont="1" applyFill="1" applyBorder="1" applyAlignment="1">
      <alignment horizontal="center" vertical="center" wrapText="1"/>
    </xf>
    <xf numFmtId="164" fontId="5" fillId="0" borderId="1" xfId="2" applyNumberFormat="1" applyFill="1" applyBorder="1" applyAlignment="1">
      <alignment horizontal="center" vertical="center" wrapText="1"/>
    </xf>
    <xf numFmtId="9" fontId="0" fillId="0" borderId="1" xfId="3" applyFont="1" applyFill="1" applyBorder="1" applyAlignment="1">
      <alignment horizontal="center" vertical="center" wrapText="1"/>
    </xf>
    <xf numFmtId="9" fontId="0" fillId="0" borderId="1" xfId="4" applyFont="1" applyFill="1" applyBorder="1" applyAlignment="1">
      <alignment horizontal="center" vertical="center" wrapText="1"/>
    </xf>
    <xf numFmtId="164" fontId="6" fillId="0" borderId="5" xfId="2" applyNumberFormat="1" applyFont="1" applyFill="1" applyBorder="1" applyAlignment="1">
      <alignment horizontal="center" vertical="center" wrapText="1"/>
    </xf>
    <xf numFmtId="164" fontId="11" fillId="0" borderId="5" xfId="3" applyNumberFormat="1" applyFont="1" applyFill="1" applyBorder="1" applyAlignment="1">
      <alignment horizontal="center" vertical="center" wrapText="1"/>
    </xf>
    <xf numFmtId="164" fontId="6" fillId="0" borderId="1" xfId="2" applyNumberFormat="1" applyFont="1" applyFill="1" applyBorder="1" applyAlignment="1">
      <alignment horizontal="center" vertical="center" wrapText="1"/>
    </xf>
    <xf numFmtId="164" fontId="11" fillId="0" borderId="1" xfId="4" applyNumberFormat="1" applyFont="1" applyFill="1" applyBorder="1" applyAlignment="1">
      <alignment horizontal="center" vertical="center" wrapText="1"/>
    </xf>
    <xf numFmtId="0" fontId="25" fillId="6" borderId="0" xfId="5" applyFont="1" applyFill="1" applyAlignment="1">
      <alignment vertical="top"/>
    </xf>
    <xf numFmtId="0" fontId="26" fillId="7" borderId="0" xfId="5" applyFont="1" applyFill="1"/>
    <xf numFmtId="49" fontId="27" fillId="6" borderId="0" xfId="5" applyNumberFormat="1" applyFont="1" applyFill="1" applyAlignment="1">
      <alignment horizontal="right" vertical="top"/>
    </xf>
    <xf numFmtId="49" fontId="28" fillId="6" borderId="0" xfId="5" applyNumberFormat="1" applyFont="1" applyFill="1" applyAlignment="1">
      <alignment horizontal="right" vertical="top"/>
    </xf>
    <xf numFmtId="0" fontId="25" fillId="7" borderId="0" xfId="5" applyFont="1" applyFill="1" applyAlignment="1">
      <alignment vertical="top"/>
    </xf>
    <xf numFmtId="49" fontId="28" fillId="7" borderId="0" xfId="5" applyNumberFormat="1" applyFont="1" applyFill="1" applyAlignment="1">
      <alignment horizontal="right" vertical="top"/>
    </xf>
    <xf numFmtId="49" fontId="5" fillId="0" borderId="0" xfId="2" applyNumberFormat="1"/>
    <xf numFmtId="1" fontId="5" fillId="0" borderId="1" xfId="2" applyNumberFormat="1" applyFont="1" applyBorder="1" applyAlignment="1">
      <alignment horizontal="left" vertical="center" wrapText="1"/>
    </xf>
    <xf numFmtId="1" fontId="0" fillId="0" borderId="1" xfId="0" applyNumberFormat="1" applyBorder="1" applyAlignment="1">
      <alignment horizontal="left" vertical="center" wrapText="1"/>
    </xf>
    <xf numFmtId="0" fontId="14" fillId="0" borderId="15" xfId="0" applyFont="1" applyFill="1" applyBorder="1" applyAlignment="1" applyProtection="1">
      <alignment horizontal="center" vertical="top"/>
    </xf>
    <xf numFmtId="0" fontId="17" fillId="0" borderId="15" xfId="0" applyFont="1" applyFill="1" applyBorder="1" applyAlignment="1" applyProtection="1">
      <alignment horizontal="center" vertical="top"/>
    </xf>
    <xf numFmtId="0" fontId="6" fillId="0" borderId="1" xfId="2" applyFont="1" applyBorder="1" applyAlignment="1">
      <alignment horizontal="left" vertical="center"/>
    </xf>
    <xf numFmtId="1" fontId="6" fillId="0" borderId="1" xfId="2" applyNumberFormat="1" applyFont="1" applyBorder="1" applyAlignment="1">
      <alignment horizontal="left" vertical="center"/>
    </xf>
    <xf numFmtId="0" fontId="6" fillId="0" borderId="0" xfId="2" applyFont="1" applyAlignment="1">
      <alignment horizontal="left" vertical="center"/>
    </xf>
    <xf numFmtId="0" fontId="22" fillId="3" borderId="24" xfId="2" applyFont="1" applyFill="1" applyBorder="1" applyAlignment="1">
      <alignment horizontal="center" vertical="center" wrapText="1"/>
    </xf>
    <xf numFmtId="0" fontId="22" fillId="3" borderId="25" xfId="2" applyFont="1" applyFill="1" applyBorder="1" applyAlignment="1">
      <alignment horizontal="center" vertical="center" wrapText="1"/>
    </xf>
    <xf numFmtId="0" fontId="14" fillId="0" borderId="1" xfId="0" applyFont="1" applyFill="1" applyBorder="1" applyAlignment="1" applyProtection="1">
      <alignment horizontal="center" vertical="top"/>
      <protection locked="0"/>
    </xf>
    <xf numFmtId="1" fontId="14" fillId="0" borderId="1" xfId="0" applyNumberFormat="1" applyFont="1" applyFill="1" applyBorder="1" applyAlignment="1" applyProtection="1">
      <alignment horizontal="center" vertical="top"/>
      <protection locked="0"/>
    </xf>
    <xf numFmtId="0" fontId="14" fillId="0" borderId="29" xfId="0" applyFont="1" applyFill="1" applyBorder="1" applyAlignment="1" applyProtection="1">
      <alignment horizontal="left" vertical="top"/>
    </xf>
    <xf numFmtId="0" fontId="14" fillId="0" borderId="17" xfId="0" applyFont="1" applyFill="1" applyBorder="1" applyAlignment="1" applyProtection="1">
      <alignment horizontal="left" vertical="top"/>
    </xf>
    <xf numFmtId="0" fontId="14" fillId="0" borderId="30" xfId="0" applyFont="1" applyFill="1" applyBorder="1" applyAlignment="1" applyProtection="1">
      <alignment horizontal="center" vertical="top"/>
    </xf>
    <xf numFmtId="0" fontId="14" fillId="0" borderId="31" xfId="0" applyFont="1" applyFill="1" applyBorder="1" applyAlignment="1" applyProtection="1">
      <alignment horizontal="center" vertical="top"/>
    </xf>
    <xf numFmtId="0" fontId="14" fillId="0" borderId="26" xfId="0" applyFont="1" applyFill="1" applyBorder="1" applyAlignment="1" applyProtection="1">
      <alignment horizontal="center" vertical="top"/>
    </xf>
    <xf numFmtId="0" fontId="14" fillId="0" borderId="27" xfId="0" applyFont="1" applyFill="1" applyBorder="1" applyAlignment="1" applyProtection="1">
      <alignment horizontal="center" vertical="top"/>
    </xf>
    <xf numFmtId="0" fontId="14" fillId="0" borderId="28" xfId="0" applyFont="1" applyFill="1" applyBorder="1" applyAlignment="1" applyProtection="1">
      <alignment horizontal="center" vertical="top"/>
    </xf>
    <xf numFmtId="0" fontId="14" fillId="0" borderId="15" xfId="0" applyFont="1" applyFill="1" applyBorder="1" applyAlignment="1" applyProtection="1">
      <alignment horizontal="center" vertical="top"/>
    </xf>
    <xf numFmtId="0" fontId="17" fillId="0" borderId="15" xfId="0" applyFont="1" applyFill="1" applyBorder="1" applyAlignment="1" applyProtection="1">
      <alignment horizontal="center" vertical="top"/>
    </xf>
    <xf numFmtId="0" fontId="17" fillId="0" borderId="16" xfId="0" applyFont="1" applyFill="1" applyBorder="1" applyAlignment="1" applyProtection="1">
      <alignment horizontal="center" vertical="top"/>
    </xf>
  </cellXfs>
  <cellStyles count="6">
    <cellStyle name="Hiperłącze" xfId="1" builtinId="8"/>
    <cellStyle name="Normal 2" xfId="2" xr:uid="{00000000-0005-0000-0000-000001000000}"/>
    <cellStyle name="Normalny" xfId="0" builtinId="0"/>
    <cellStyle name="Normalny 2" xfId="5" xr:uid="{00000000-0005-0000-0000-000003000000}"/>
    <cellStyle name="Percent 2" xfId="4" xr:uid="{00000000-0005-0000-0000-000004000000}"/>
    <cellStyle name="Procentowy" xfId="3" builtinId="5"/>
  </cellStyles>
  <dxfs count="0"/>
  <tableStyles count="0" defaultTableStyle="TableStyleMedium9" defaultPivotStyle="PivotStyleLight16"/>
  <colors>
    <mruColors>
      <color rgb="FF66FF66"/>
      <color rgb="FF00FF00"/>
      <color rgb="FF00CC00"/>
      <color rgb="FF006600"/>
      <color rgb="FF0000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Echiniscoidea%20ver.%201.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4"/>
  <sheetViews>
    <sheetView tabSelected="1" workbookViewId="0">
      <selection activeCell="B2" sqref="B2:C2"/>
    </sheetView>
  </sheetViews>
  <sheetFormatPr defaultColWidth="9.140625" defaultRowHeight="12.75" x14ac:dyDescent="0.2"/>
  <cols>
    <col min="1" max="1" width="3" style="68" customWidth="1"/>
    <col min="2" max="2" width="3.7109375" style="67" customWidth="1"/>
    <col min="3" max="3" width="115.7109375" style="68" customWidth="1"/>
    <col min="4" max="16384" width="9.140625" style="68"/>
  </cols>
  <sheetData>
    <row r="1" spans="2:3" ht="13.5" thickBot="1" x14ac:dyDescent="0.25"/>
    <row r="2" spans="2:3" ht="19.5" thickBot="1" x14ac:dyDescent="0.25">
      <c r="B2" s="130" t="s">
        <v>39</v>
      </c>
      <c r="C2" s="131"/>
    </row>
    <row r="3" spans="2:3" ht="15.75" x14ac:dyDescent="0.2">
      <c r="B3" s="69">
        <v>1</v>
      </c>
      <c r="C3" s="70" t="s">
        <v>45</v>
      </c>
    </row>
    <row r="4" spans="2:3" ht="63" x14ac:dyDescent="0.2">
      <c r="B4" s="71">
        <v>2</v>
      </c>
      <c r="C4" s="72" t="s">
        <v>43</v>
      </c>
    </row>
    <row r="5" spans="2:3" ht="47.25" x14ac:dyDescent="0.2">
      <c r="B5" s="69">
        <v>3</v>
      </c>
      <c r="C5" s="72" t="s">
        <v>67</v>
      </c>
    </row>
    <row r="6" spans="2:3" ht="47.25" x14ac:dyDescent="0.2">
      <c r="B6" s="71">
        <v>4</v>
      </c>
      <c r="C6" s="72" t="s">
        <v>44</v>
      </c>
    </row>
    <row r="7" spans="2:3" ht="31.5" x14ac:dyDescent="0.2">
      <c r="B7" s="69">
        <v>5</v>
      </c>
      <c r="C7" s="72" t="s">
        <v>42</v>
      </c>
    </row>
    <row r="8" spans="2:3" ht="31.5" x14ac:dyDescent="0.2">
      <c r="B8" s="71">
        <v>6</v>
      </c>
      <c r="C8" s="72" t="s">
        <v>46</v>
      </c>
    </row>
    <row r="9" spans="2:3" ht="31.5" x14ac:dyDescent="0.2">
      <c r="B9" s="69">
        <v>7</v>
      </c>
      <c r="C9" s="73" t="s">
        <v>40</v>
      </c>
    </row>
    <row r="10" spans="2:3" ht="78.75" x14ac:dyDescent="0.2">
      <c r="B10" s="74">
        <v>8</v>
      </c>
      <c r="C10" s="81" t="s">
        <v>63</v>
      </c>
    </row>
    <row r="11" spans="2:3" ht="16.5" thickBot="1" x14ac:dyDescent="0.25">
      <c r="B11" s="75">
        <v>9</v>
      </c>
      <c r="C11" s="82" t="s">
        <v>41</v>
      </c>
    </row>
    <row r="14" spans="2:3" x14ac:dyDescent="0.2">
      <c r="C14" s="122"/>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99FF"/>
  </sheetPr>
  <dimension ref="A1:S15"/>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0.85546875" style="129" bestFit="1" customWidth="1"/>
    <col min="2" max="2" width="16.85546875" style="78" customWidth="1"/>
    <col min="3" max="3" width="9.140625" style="64"/>
    <col min="4" max="4" width="9.140625" style="63" customWidth="1"/>
    <col min="5" max="11" width="9.140625" style="63"/>
    <col min="12" max="19" width="6.7109375" style="63" customWidth="1"/>
    <col min="20" max="16384" width="9.140625" style="63"/>
  </cols>
  <sheetData>
    <row r="1" spans="1:19" ht="38.25" x14ac:dyDescent="0.2">
      <c r="A1" s="127" t="s">
        <v>47</v>
      </c>
      <c r="B1" s="79" t="s">
        <v>48</v>
      </c>
      <c r="C1" s="65" t="s">
        <v>31</v>
      </c>
      <c r="D1" s="80" t="s">
        <v>4</v>
      </c>
      <c r="E1" s="80" t="s">
        <v>32</v>
      </c>
      <c r="F1" s="80" t="s">
        <v>33</v>
      </c>
      <c r="G1" s="80" t="s">
        <v>34</v>
      </c>
      <c r="H1" s="80" t="s">
        <v>35</v>
      </c>
      <c r="I1" s="80" t="s">
        <v>36</v>
      </c>
      <c r="J1" s="80" t="s">
        <v>62</v>
      </c>
      <c r="K1" s="80" t="s">
        <v>5</v>
      </c>
      <c r="L1" s="80" t="s">
        <v>49</v>
      </c>
      <c r="M1" s="80" t="s">
        <v>50</v>
      </c>
      <c r="N1" s="80" t="s">
        <v>52</v>
      </c>
      <c r="O1" s="80" t="s">
        <v>53</v>
      </c>
      <c r="P1" s="80" t="s">
        <v>55</v>
      </c>
      <c r="Q1" s="80" t="s">
        <v>56</v>
      </c>
      <c r="R1" s="80" t="s">
        <v>58</v>
      </c>
      <c r="S1" s="80" t="s">
        <v>59</v>
      </c>
    </row>
    <row r="2" spans="1:19" x14ac:dyDescent="0.2">
      <c r="A2" s="128" t="str">
        <f>'males_stats (μm)'!A$2</f>
        <v>Hypechiniscus geminis</v>
      </c>
      <c r="B2" s="124" t="str">
        <f>'males_stats (μm)'!B$2</f>
        <v>JP.006</v>
      </c>
      <c r="C2" s="98">
        <f>males!B1</f>
        <v>1</v>
      </c>
      <c r="D2" s="100">
        <f>IF(males!C3&gt;0,males!C3,"")</f>
        <v>791.04477611940297</v>
      </c>
      <c r="E2" s="112">
        <f>IF(males!C6&gt;0,males!C6,"")</f>
        <v>44.278606965174127</v>
      </c>
      <c r="F2" s="112">
        <f>IF(males!C7&gt;0,males!C7,"")</f>
        <v>28.35820895522388</v>
      </c>
      <c r="G2" s="112">
        <f>IF(males!C8&gt;0,males!C8,"")</f>
        <v>52.736318407960191</v>
      </c>
      <c r="H2" s="112">
        <f>IF(males!C9&gt;0,males!C9,"")</f>
        <v>19.900497512437809</v>
      </c>
      <c r="I2" s="112">
        <f>IF(males!C10&gt;0,males!C10,"")</f>
        <v>72.636815920398007</v>
      </c>
      <c r="J2" s="112">
        <f>IF(males!C14&gt;0,males!C14,"")</f>
        <v>244.27860696517411</v>
      </c>
      <c r="K2" s="112">
        <f>IF(males!C15&gt;0,males!C15,"")</f>
        <v>12.437810945273631</v>
      </c>
      <c r="L2" s="112">
        <f>IF(males!C17&gt;0,males!C17,"")</f>
        <v>42.786069651741286</v>
      </c>
      <c r="M2" s="112">
        <f>IF(males!C18&gt;0,males!C18,"")</f>
        <v>7.4626865671641784</v>
      </c>
      <c r="N2" s="112">
        <f>IF(males!C21&gt;0,males!C21,"")</f>
        <v>40.796019900497505</v>
      </c>
      <c r="O2" s="112">
        <f>IF(males!C22&gt;0,males!C22,"")</f>
        <v>7.4626865671641784</v>
      </c>
      <c r="P2" s="112">
        <f>IF(males!C25&gt;0,males!C25,"")</f>
        <v>42.288557213930346</v>
      </c>
      <c r="Q2" s="114" t="str">
        <f>IF(males!C26&gt;0,males!C26,"")</f>
        <v/>
      </c>
      <c r="R2" s="114">
        <f>IF(males!C29&gt;0,males!C29,"")</f>
        <v>51.741293532338304</v>
      </c>
      <c r="S2" s="114">
        <f>IF(males!C30&gt;0,males!C30,"")</f>
        <v>7.4626865671641784</v>
      </c>
    </row>
    <row r="3" spans="1:19" x14ac:dyDescent="0.2">
      <c r="A3" s="128" t="str">
        <f>'males_stats (μm)'!A$2</f>
        <v>Hypechiniscus geminis</v>
      </c>
      <c r="B3" s="124" t="str">
        <f>'males_stats (μm)'!B$2</f>
        <v>JP.006</v>
      </c>
      <c r="C3" s="98">
        <f>males!D1</f>
        <v>2</v>
      </c>
      <c r="D3" s="100">
        <f>IF(males!E3&gt;0,males!E3,"")</f>
        <v>884.21052631578959</v>
      </c>
      <c r="E3" s="114">
        <f>IF(males!E6&gt;0,males!E6,"")</f>
        <v>41.578947368421055</v>
      </c>
      <c r="F3" s="114">
        <f>IF(males!E7&gt;0,males!E7,"")</f>
        <v>31.05263157894737</v>
      </c>
      <c r="G3" s="114">
        <f>IF(males!E8&gt;0,males!E8,"")</f>
        <v>71.05263157894737</v>
      </c>
      <c r="H3" s="114" t="str">
        <f>IF(males!E9&gt;0,males!E9,"")</f>
        <v/>
      </c>
      <c r="I3" s="114">
        <f>IF(males!E10&gt;0,males!E10,"")</f>
        <v>81.05263157894737</v>
      </c>
      <c r="J3" s="114">
        <f>IF(males!E14&gt;0,males!E14,"")</f>
        <v>236.84210526315786</v>
      </c>
      <c r="K3" s="114">
        <f>IF(males!E15&gt;0,males!E15,"")</f>
        <v>12.631578947368421</v>
      </c>
      <c r="L3" s="114">
        <f>IF(males!E17&gt;0,males!E17,"")</f>
        <v>48.421052631578945</v>
      </c>
      <c r="M3" s="114">
        <f>IF(males!E18&gt;0,males!E18,"")</f>
        <v>5.7894736842105265</v>
      </c>
      <c r="N3" s="114">
        <f>IF(males!E21&gt;0,males!E21,"")</f>
        <v>49.473684210526322</v>
      </c>
      <c r="O3" s="114">
        <f>IF(males!E22&gt;0,males!E22,"")</f>
        <v>5.7894736842105265</v>
      </c>
      <c r="P3" s="114">
        <f>IF(males!E25&gt;0,males!E25,"")</f>
        <v>49.473684210526322</v>
      </c>
      <c r="Q3" s="114">
        <f>IF(males!E26&gt;0,males!E26,"")</f>
        <v>7.3684210526315779</v>
      </c>
      <c r="R3" s="114">
        <f>IF(males!E29&gt;0,males!E29,"")</f>
        <v>52.631578947368418</v>
      </c>
      <c r="S3" s="114">
        <f>IF(males!E30&gt;0,males!E30,"")</f>
        <v>7.3684210526315779</v>
      </c>
    </row>
    <row r="4" spans="1:19" x14ac:dyDescent="0.2">
      <c r="A4" s="128" t="str">
        <f>'males_stats (μm)'!A$2</f>
        <v>Hypechiniscus geminis</v>
      </c>
      <c r="B4" s="124" t="str">
        <f>'males_stats (μm)'!B$2</f>
        <v>JP.006</v>
      </c>
      <c r="C4" s="98">
        <f>males!F1</f>
        <v>3</v>
      </c>
      <c r="D4" s="100">
        <f>IF(males!G3&gt;0,males!G3,"")</f>
        <v>793.72197309417038</v>
      </c>
      <c r="E4" s="114">
        <f>IF(males!G6&gt;0,males!G6,"")</f>
        <v>34.080717488789233</v>
      </c>
      <c r="F4" s="114">
        <f>IF(males!G7&gt;0,males!G7,"")</f>
        <v>26.00896860986547</v>
      </c>
      <c r="G4" s="114">
        <f>IF(males!G8&gt;0,males!G8,"")</f>
        <v>51.569506726457391</v>
      </c>
      <c r="H4" s="114">
        <f>IF(males!G9&gt;0,males!G9,"")</f>
        <v>19.28251121076233</v>
      </c>
      <c r="I4" s="114">
        <f>IF(males!G10&gt;0,males!G10,"")</f>
        <v>74.887892376681606</v>
      </c>
      <c r="J4" s="114">
        <f>IF(males!G14&gt;0,males!G14,"")</f>
        <v>252.01793721973095</v>
      </c>
      <c r="K4" s="114" t="str">
        <f>IF(males!G15&gt;0,males!G15,"")</f>
        <v/>
      </c>
      <c r="L4" s="114">
        <f>IF(males!G17&gt;0,males!G17,"")</f>
        <v>44.843049327354258</v>
      </c>
      <c r="M4" s="114" t="str">
        <f>IF(males!G18&gt;0,males!G18,"")</f>
        <v/>
      </c>
      <c r="N4" s="114">
        <f>IF(males!G21&gt;0,males!G21,"")</f>
        <v>40.807174887892373</v>
      </c>
      <c r="O4" s="114" t="str">
        <f>IF(males!G22&gt;0,males!G22,"")</f>
        <v/>
      </c>
      <c r="P4" s="114">
        <f>IF(males!G25&gt;0,males!G25,"")</f>
        <v>46.63677130044843</v>
      </c>
      <c r="Q4" s="114">
        <f>IF(males!G26&gt;0,males!G26,"")</f>
        <v>7.1748878923766819</v>
      </c>
      <c r="R4" s="114">
        <f>IF(males!G29&gt;0,males!G29,"")</f>
        <v>44.843049327354258</v>
      </c>
      <c r="S4" s="114" t="str">
        <f>IF(males!G30&gt;0,males!G30,"")</f>
        <v/>
      </c>
    </row>
    <row r="5" spans="1:19" x14ac:dyDescent="0.2">
      <c r="A5" s="128" t="str">
        <f>'males_stats (μm)'!A$2</f>
        <v>Hypechiniscus geminis</v>
      </c>
      <c r="B5" s="124" t="str">
        <f>'males_stats (μm)'!B$2</f>
        <v>JP.006</v>
      </c>
      <c r="C5" s="98">
        <f>males!H1</f>
        <v>4</v>
      </c>
      <c r="D5" s="100">
        <f>IF(males!I3&gt;0,males!I3,"")</f>
        <v>796.11650485436883</v>
      </c>
      <c r="E5" s="114">
        <f>IF(males!I6&gt;0,males!I6,"")</f>
        <v>39.320388349514559</v>
      </c>
      <c r="F5" s="114">
        <f>IF(males!I7&gt;0,males!I7,"")</f>
        <v>29.126213592233007</v>
      </c>
      <c r="G5" s="114" t="str">
        <f>IF(males!I8&gt;0,males!I8,"")</f>
        <v/>
      </c>
      <c r="H5" s="114">
        <f>IF(males!I9&gt;0,males!I9,"")</f>
        <v>21.844660194174757</v>
      </c>
      <c r="I5" s="114">
        <f>IF(males!I10&gt;0,males!I10,"")</f>
        <v>93.6893203883495</v>
      </c>
      <c r="J5" s="114">
        <f>IF(males!I14&gt;0,males!I14,"")</f>
        <v>193.6893203883495</v>
      </c>
      <c r="K5" s="114" t="str">
        <f>IF(males!I15&gt;0,males!I15,"")</f>
        <v/>
      </c>
      <c r="L5" s="114">
        <f>IF(males!I17&gt;0,males!I17,"")</f>
        <v>49.514563106796111</v>
      </c>
      <c r="M5" s="114" t="str">
        <f>IF(males!I18&gt;0,males!I18,"")</f>
        <v/>
      </c>
      <c r="N5" s="114">
        <f>IF(males!I21&gt;0,males!I21,"")</f>
        <v>48.543689320388346</v>
      </c>
      <c r="O5" s="114" t="str">
        <f>IF(males!I22&gt;0,males!I22,"")</f>
        <v/>
      </c>
      <c r="P5" s="114">
        <f>IF(males!I25&gt;0,males!I25,"")</f>
        <v>48.05825242718447</v>
      </c>
      <c r="Q5" s="114">
        <f>IF(males!I26&gt;0,males!I26,"")</f>
        <v>7.2815533980582519</v>
      </c>
      <c r="R5" s="114">
        <f>IF(males!I29&gt;0,males!I29,"")</f>
        <v>53.883495145631066</v>
      </c>
      <c r="S5" s="114" t="str">
        <f>IF(males!I30&gt;0,males!I30,"")</f>
        <v/>
      </c>
    </row>
    <row r="6" spans="1:19" x14ac:dyDescent="0.2">
      <c r="A6" s="128" t="str">
        <f>'males_stats (μm)'!A$2</f>
        <v>Hypechiniscus geminis</v>
      </c>
      <c r="B6" s="124" t="str">
        <f>'males_stats (μm)'!B$2</f>
        <v>JP.006</v>
      </c>
      <c r="C6" s="98">
        <f>males!J1</f>
        <v>5</v>
      </c>
      <c r="D6" s="100">
        <f>IF(males!K3&gt;0,males!K3,"")</f>
        <v>937.5</v>
      </c>
      <c r="E6" s="114" t="str">
        <f>IF(males!K6&gt;0,males!K6,"")</f>
        <v/>
      </c>
      <c r="F6" s="114">
        <f>IF(males!K7&gt;0,males!K7,"")</f>
        <v>32.692307692307693</v>
      </c>
      <c r="G6" s="114">
        <f>IF(males!K8&gt;0,males!K8,"")</f>
        <v>62.5</v>
      </c>
      <c r="H6" s="114">
        <f>IF(males!K9&gt;0,males!K9,"")</f>
        <v>22.115384615384613</v>
      </c>
      <c r="I6" s="114">
        <f>IF(males!K10&gt;0,males!K10,"")</f>
        <v>74.038461538461547</v>
      </c>
      <c r="J6" s="114">
        <f>IF(males!K14&gt;0,males!K14,"")</f>
        <v>261.53846153846155</v>
      </c>
      <c r="K6" s="114">
        <f>IF(males!K15&gt;0,males!K15,"")</f>
        <v>15.865384615384615</v>
      </c>
      <c r="L6" s="114">
        <f>IF(males!K17&gt;0,males!K17,"")</f>
        <v>47.115384615384613</v>
      </c>
      <c r="M6" s="114">
        <f>IF(males!K18&gt;0,males!K18,"")</f>
        <v>6.7307692307692308</v>
      </c>
      <c r="N6" s="114">
        <f>IF(males!K21&gt;0,males!K21,"")</f>
        <v>47.596153846153847</v>
      </c>
      <c r="O6" s="114" t="str">
        <f>IF(males!K22&gt;0,males!K22,"")</f>
        <v/>
      </c>
      <c r="P6" s="114" t="str">
        <f>IF(males!K25&gt;0,males!K25,"")</f>
        <v/>
      </c>
      <c r="Q6" s="114" t="str">
        <f>IF(males!K26&gt;0,males!K26,"")</f>
        <v/>
      </c>
      <c r="R6" s="114">
        <f>IF(males!K29&gt;0,males!K29,"")</f>
        <v>52.884615384615387</v>
      </c>
      <c r="S6" s="114" t="str">
        <f>IF(males!K30&gt;0,males!K30,"")</f>
        <v/>
      </c>
    </row>
    <row r="7" spans="1:19" x14ac:dyDescent="0.2">
      <c r="A7" s="128" t="str">
        <f>'males_stats (μm)'!A$2</f>
        <v>Hypechiniscus geminis</v>
      </c>
      <c r="B7" s="124" t="str">
        <f>'males_stats (μm)'!B$2</f>
        <v>JP.006</v>
      </c>
      <c r="C7" s="98">
        <f>males!L1</f>
        <v>6</v>
      </c>
      <c r="D7" s="100">
        <f>IF(males!M3&gt;0,males!M3,"")</f>
        <v>926.47058823529414</v>
      </c>
      <c r="E7" s="114">
        <f>IF(males!M6&gt;0,males!M6,"")</f>
        <v>39.705882352941181</v>
      </c>
      <c r="F7" s="114">
        <f>IF(males!M7&gt;0,males!M7,"")</f>
        <v>26.470588235294123</v>
      </c>
      <c r="G7" s="114" t="str">
        <f>IF(males!M8&gt;0,males!M8,"")</f>
        <v/>
      </c>
      <c r="H7" s="114">
        <f>IF(males!M9&gt;0,males!M9,"")</f>
        <v>21.568627450980397</v>
      </c>
      <c r="I7" s="114">
        <f>IF(males!M10&gt;0,males!M10,"")</f>
        <v>72.54901960784315</v>
      </c>
      <c r="J7" s="114">
        <f>IF(males!M14&gt;0,males!M14,"")</f>
        <v>290.1960784313726</v>
      </c>
      <c r="K7" s="114" t="str">
        <f>IF(males!M15&gt;0,males!M15,"")</f>
        <v/>
      </c>
      <c r="L7" s="114">
        <f>IF(males!M17&gt;0,males!M17,"")</f>
        <v>51.470588235294123</v>
      </c>
      <c r="M7" s="114">
        <f>IF(males!M18&gt;0,males!M18,"")</f>
        <v>8.8235294117647065</v>
      </c>
      <c r="N7" s="114">
        <f>IF(males!M21&gt;0,males!M21,"")</f>
        <v>47.549019607843135</v>
      </c>
      <c r="O7" s="114" t="str">
        <f>IF(males!M22&gt;0,males!M22,"")</f>
        <v/>
      </c>
      <c r="P7" s="114">
        <f>IF(males!M25&gt;0,males!M25,"")</f>
        <v>48.039215686274517</v>
      </c>
      <c r="Q7" s="114" t="str">
        <f>IF(males!M26&gt;0,males!M26,"")</f>
        <v/>
      </c>
      <c r="R7" s="114">
        <f>IF(males!M29&gt;0,males!M29,"")</f>
        <v>48.529411764705884</v>
      </c>
      <c r="S7" s="114">
        <f>IF(males!M30&gt;0,males!M30,"")</f>
        <v>6.8627450980392162</v>
      </c>
    </row>
    <row r="8" spans="1:19" x14ac:dyDescent="0.2">
      <c r="A8" s="128" t="str">
        <f>'males_stats (μm)'!A$2</f>
        <v>Hypechiniscus geminis</v>
      </c>
      <c r="B8" s="124" t="str">
        <f>'males_stats (μm)'!B$2</f>
        <v>JP.006</v>
      </c>
      <c r="C8" s="98">
        <f>males!N1</f>
        <v>7</v>
      </c>
      <c r="D8" s="100">
        <f>IF(males!O3&gt;0,males!O3,"")</f>
        <v>891.08910891089113</v>
      </c>
      <c r="E8" s="114">
        <f>IF(males!O6&gt;0,males!O6,"")</f>
        <v>41.584158415841586</v>
      </c>
      <c r="F8" s="114">
        <f>IF(males!O7&gt;0,males!O7,"")</f>
        <v>33.168316831683171</v>
      </c>
      <c r="G8" s="114">
        <f>IF(males!O8&gt;0,males!O8,"")</f>
        <v>60.891089108910904</v>
      </c>
      <c r="H8" s="114">
        <f>IF(males!O9&gt;0,males!O9,"")</f>
        <v>26.732673267326735</v>
      </c>
      <c r="I8" s="114">
        <f>IF(males!O10&gt;0,males!O10,"")</f>
        <v>105.94059405940595</v>
      </c>
      <c r="J8" s="114">
        <f>IF(males!O14&gt;0,males!O14,"")</f>
        <v>138.61386138613864</v>
      </c>
      <c r="K8" s="114" t="str">
        <f>IF(males!O15&gt;0,males!O15,"")</f>
        <v/>
      </c>
      <c r="L8" s="114">
        <f>IF(males!O17&gt;0,males!O17,"")</f>
        <v>48.514851485148519</v>
      </c>
      <c r="M8" s="114">
        <f>IF(males!O18&gt;0,males!O18,"")</f>
        <v>8.9108910891089117</v>
      </c>
      <c r="N8" s="114">
        <f>IF(males!O21&gt;0,males!O21,"")</f>
        <v>46.534653465346537</v>
      </c>
      <c r="O8" s="114" t="str">
        <f>IF(males!O22&gt;0,males!O22,"")</f>
        <v/>
      </c>
      <c r="P8" s="114">
        <f>IF(males!O25&gt;0,males!O25,"")</f>
        <v>50.495049504950494</v>
      </c>
      <c r="Q8" s="114">
        <f>IF(males!O26&gt;0,males!O26,"")</f>
        <v>7.4257425742574252</v>
      </c>
      <c r="R8" s="114">
        <f>IF(males!O29&gt;0,males!O29,"")</f>
        <v>56.43564356435644</v>
      </c>
      <c r="S8" s="114" t="str">
        <f>IF(males!O30&gt;0,males!O30,"")</f>
        <v/>
      </c>
    </row>
    <row r="9" spans="1:19" x14ac:dyDescent="0.2">
      <c r="A9" s="128" t="str">
        <f>'males_stats (μm)'!A$2</f>
        <v>Hypechiniscus geminis</v>
      </c>
      <c r="B9" s="124" t="str">
        <f>'males_stats (μm)'!B$2</f>
        <v>JP.006</v>
      </c>
      <c r="C9" s="98">
        <f>males!P1</f>
        <v>8</v>
      </c>
      <c r="D9" s="100">
        <f>IF(males!Q3&gt;0,males!Q3,"")</f>
        <v>755.76036866359448</v>
      </c>
      <c r="E9" s="114" t="str">
        <f>IF(males!Q6&gt;0,males!Q6,"")</f>
        <v/>
      </c>
      <c r="F9" s="114" t="str">
        <f>IF(males!Q7&gt;0,males!Q7,"")</f>
        <v/>
      </c>
      <c r="G9" s="114">
        <f>IF(males!Q8&gt;0,males!Q8,"")</f>
        <v>59.447004608294939</v>
      </c>
      <c r="H9" s="114" t="str">
        <f>IF(males!Q9&gt;0,males!Q9,"")</f>
        <v/>
      </c>
      <c r="I9" s="114">
        <f>IF(males!Q10&gt;0,males!Q10,"")</f>
        <v>69.124423963133637</v>
      </c>
      <c r="J9" s="114">
        <f>IF(males!Q14&gt;0,males!Q14,"")</f>
        <v>198.15668202764977</v>
      </c>
      <c r="K9" s="114" t="str">
        <f>IF(males!Q15&gt;0,males!Q15,"")</f>
        <v/>
      </c>
      <c r="L9" s="114">
        <f>IF(males!Q17&gt;0,males!Q17,"")</f>
        <v>49.769585253456228</v>
      </c>
      <c r="M9" s="114" t="str">
        <f>IF(males!Q18&gt;0,males!Q18,"")</f>
        <v/>
      </c>
      <c r="N9" s="114">
        <f>IF(males!Q21&gt;0,males!Q21,"")</f>
        <v>45.622119815668206</v>
      </c>
      <c r="O9" s="114" t="str">
        <f>IF(males!Q22&gt;0,males!Q22,"")</f>
        <v/>
      </c>
      <c r="P9" s="114">
        <f>IF(males!Q25&gt;0,males!Q25,"")</f>
        <v>48.847926267281103</v>
      </c>
      <c r="Q9" s="114">
        <f>IF(males!Q26&gt;0,males!Q26,"")</f>
        <v>6.9124423963133648</v>
      </c>
      <c r="R9" s="114">
        <f>IF(males!Q29&gt;0,males!Q29,"")</f>
        <v>52.995391705069125</v>
      </c>
      <c r="S9" s="114" t="str">
        <f>IF(males!Q30&gt;0,males!Q30,"")</f>
        <v/>
      </c>
    </row>
    <row r="10" spans="1:19" x14ac:dyDescent="0.2">
      <c r="A10" s="128" t="str">
        <f>'males_stats (μm)'!A$2</f>
        <v>Hypechiniscus geminis</v>
      </c>
      <c r="B10" s="124" t="str">
        <f>'males_stats (μm)'!B$2</f>
        <v>JP.006</v>
      </c>
      <c r="C10" s="98">
        <f>males!R1</f>
        <v>9</v>
      </c>
      <c r="D10" s="100">
        <f>IF(males!S3&gt;0,males!S3,"")</f>
        <v>900.52356020942398</v>
      </c>
      <c r="E10" s="114">
        <f>IF(males!S6&gt;0,males!S6,"")</f>
        <v>42.931937172774866</v>
      </c>
      <c r="F10" s="114">
        <f>IF(males!S7&gt;0,males!S7,"")</f>
        <v>31.937172774869104</v>
      </c>
      <c r="G10" s="114">
        <f>IF(males!S8&gt;0,males!S8,"")</f>
        <v>51.832460732984288</v>
      </c>
      <c r="H10" s="114">
        <f>IF(males!S9&gt;0,males!S9,"")</f>
        <v>24.083769633507853</v>
      </c>
      <c r="I10" s="114">
        <f>IF(males!S10&gt;0,males!S10,"")</f>
        <v>89.005235602094231</v>
      </c>
      <c r="J10" s="114">
        <f>IF(males!S14&gt;0,males!S14,"")</f>
        <v>216.23036649214654</v>
      </c>
      <c r="K10" s="114">
        <f>IF(males!S15&gt;0,males!S15,"")</f>
        <v>17.801047120418847</v>
      </c>
      <c r="L10" s="114">
        <f>IF(males!S17&gt;0,males!S17,"")</f>
        <v>45.026178010471199</v>
      </c>
      <c r="M10" s="114">
        <f>IF(males!S18&gt;0,males!S18,"")</f>
        <v>7.8534031413612562</v>
      </c>
      <c r="N10" s="114">
        <f>IF(males!S21&gt;0,males!S21,"")</f>
        <v>47.643979057591615</v>
      </c>
      <c r="O10" s="114">
        <f>IF(males!S22&gt;0,males!S22,"")</f>
        <v>6.8062827225130889</v>
      </c>
      <c r="P10" s="114">
        <f>IF(males!S25&gt;0,males!S25,"")</f>
        <v>47.643979057591615</v>
      </c>
      <c r="Q10" s="114" t="str">
        <f>IF(males!S26&gt;0,males!S26,"")</f>
        <v/>
      </c>
      <c r="R10" s="114">
        <f>IF(males!S29&gt;0,males!S29,"")</f>
        <v>52.356020942408378</v>
      </c>
      <c r="S10" s="114" t="str">
        <f>IF(males!S30&gt;0,males!S30,"")</f>
        <v/>
      </c>
    </row>
    <row r="11" spans="1:19" x14ac:dyDescent="0.2">
      <c r="A11" s="128" t="str">
        <f>'males_stats (μm)'!A$2</f>
        <v>Hypechiniscus geminis</v>
      </c>
      <c r="B11" s="124" t="str">
        <f>'males_stats (μm)'!B$2</f>
        <v>JP.006</v>
      </c>
      <c r="C11" s="98">
        <f>males!T1</f>
        <v>10</v>
      </c>
      <c r="D11" s="100">
        <f>IF(males!U3&gt;0,males!U3,"")</f>
        <v>848.88888888888891</v>
      </c>
      <c r="E11" s="114">
        <f>IF(males!U6&gt;0,males!U6,"")</f>
        <v>40.444444444444443</v>
      </c>
      <c r="F11" s="114">
        <f>IF(males!U7&gt;0,males!U7,"")</f>
        <v>28.444444444444443</v>
      </c>
      <c r="G11" s="114">
        <f>IF(males!U8&gt;0,males!U8,"")</f>
        <v>54.222222222222214</v>
      </c>
      <c r="H11" s="114">
        <f>IF(males!U9&gt;0,males!U9,"")</f>
        <v>21.777777777777779</v>
      </c>
      <c r="I11" s="114">
        <f>IF(males!U10&gt;0,males!U10,"")</f>
        <v>82.666666666666671</v>
      </c>
      <c r="J11" s="114">
        <f>IF(males!U14&gt;0,males!U14,"")</f>
        <v>312.44444444444446</v>
      </c>
      <c r="K11" s="114" t="str">
        <f>IF(males!U15&gt;0,males!U15,"")</f>
        <v/>
      </c>
      <c r="L11" s="114">
        <f>IF(males!U17&gt;0,males!U17,"")</f>
        <v>43.111111111111107</v>
      </c>
      <c r="M11" s="114">
        <f>IF(males!U18&gt;0,males!U18,"")</f>
        <v>6.666666666666667</v>
      </c>
      <c r="N11" s="114">
        <f>IF(males!U21&gt;0,males!U21,"")</f>
        <v>44.444444444444443</v>
      </c>
      <c r="O11" s="114" t="str">
        <f>IF(males!U22&gt;0,males!U22,"")</f>
        <v/>
      </c>
      <c r="P11" s="114">
        <f>IF(males!U25&gt;0,males!U25,"")</f>
        <v>47.111111111111107</v>
      </c>
      <c r="Q11" s="114">
        <f>IF(males!U26&gt;0,males!U26,"")</f>
        <v>6.666666666666667</v>
      </c>
      <c r="R11" s="114">
        <f>IF(males!U29&gt;0,males!U29,"")</f>
        <v>48.888888888888886</v>
      </c>
      <c r="S11" s="114" t="str">
        <f>IF(males!U30&gt;0,males!U30,"")</f>
        <v/>
      </c>
    </row>
    <row r="12" spans="1:19" x14ac:dyDescent="0.2">
      <c r="A12" s="128" t="str">
        <f>'males_stats (μm)'!A$2</f>
        <v>Hypechiniscus geminis</v>
      </c>
      <c r="B12" s="124" t="str">
        <f>'males_stats (μm)'!B$2</f>
        <v>JP.006</v>
      </c>
      <c r="C12" s="98">
        <f>males!V1</f>
        <v>11</v>
      </c>
      <c r="D12" s="100">
        <f>IF(males!W3&gt;0,males!W3,"")</f>
        <v>822.96650717703358</v>
      </c>
      <c r="E12" s="114">
        <f>IF(males!W6&gt;0,males!W6,"")</f>
        <v>34.928229665071768</v>
      </c>
      <c r="F12" s="114">
        <f>IF(males!W7&gt;0,males!W7,"")</f>
        <v>22.966507177033492</v>
      </c>
      <c r="G12" s="114">
        <f>IF(males!W8&gt;0,males!W8,"")</f>
        <v>53.110047846889955</v>
      </c>
      <c r="H12" s="114">
        <f>IF(males!W9&gt;0,males!W9,"")</f>
        <v>22.009569377990431</v>
      </c>
      <c r="I12" s="114">
        <f>IF(males!W10&gt;0,males!W10,"")</f>
        <v>76.555023923444978</v>
      </c>
      <c r="J12" s="114">
        <f>IF(males!W14&gt;0,males!W14,"")</f>
        <v>259.80861244019138</v>
      </c>
      <c r="K12" s="114">
        <f>IF(males!W15&gt;0,males!W15,"")</f>
        <v>11.483253588516746</v>
      </c>
      <c r="L12" s="114">
        <f>IF(males!W17&gt;0,males!W17,"")</f>
        <v>47.368421052631582</v>
      </c>
      <c r="M12" s="114" t="str">
        <f>IF(males!W18&gt;0,males!W18,"")</f>
        <v/>
      </c>
      <c r="N12" s="114">
        <f>IF(males!W21&gt;0,males!W21,"")</f>
        <v>50.239234449760772</v>
      </c>
      <c r="O12" s="114">
        <f>IF(males!W22&gt;0,males!W22,"")</f>
        <v>6.6985645933014357</v>
      </c>
      <c r="P12" s="114">
        <f>IF(males!W25&gt;0,males!W25,"")</f>
        <v>45.45454545454546</v>
      </c>
      <c r="Q12" s="114">
        <f>IF(males!W26&gt;0,males!W26,"")</f>
        <v>7.1770334928229662</v>
      </c>
      <c r="R12" s="114">
        <f>IF(males!W29&gt;0,males!W29,"")</f>
        <v>52.153110047846894</v>
      </c>
      <c r="S12" s="114" t="str">
        <f>IF(males!W30&gt;0,males!W30,"")</f>
        <v/>
      </c>
    </row>
    <row r="13" spans="1:19" x14ac:dyDescent="0.2">
      <c r="A13" s="128" t="str">
        <f>'males_stats (μm)'!A$2</f>
        <v>Hypechiniscus geminis</v>
      </c>
      <c r="B13" s="124" t="str">
        <f>'males_stats (μm)'!B$2</f>
        <v>JP.006</v>
      </c>
      <c r="C13" s="98">
        <f>males!X1</f>
        <v>12</v>
      </c>
      <c r="D13" s="100">
        <f>IF(males!Y3&gt;0,males!Y3,"")</f>
        <v>912.8440366972477</v>
      </c>
      <c r="E13" s="114" t="str">
        <f>IF(males!Y6&gt;0,males!Y6,"")</f>
        <v/>
      </c>
      <c r="F13" s="114">
        <f>IF(males!Y7&gt;0,males!Y7,"")</f>
        <v>28.440366972477065</v>
      </c>
      <c r="G13" s="114">
        <f>IF(males!Y8&gt;0,males!Y8,"")</f>
        <v>65.137614678899084</v>
      </c>
      <c r="H13" s="114">
        <f>IF(males!Y9&gt;0,males!Y9,"")</f>
        <v>18.807339449541281</v>
      </c>
      <c r="I13" s="114">
        <f>IF(males!Y10&gt;0,males!Y10,"")</f>
        <v>77.522935779816507</v>
      </c>
      <c r="J13" s="114">
        <f>IF(males!Y14&gt;0,males!Y14,"")</f>
        <v>195.41284403669727</v>
      </c>
      <c r="K13" s="114">
        <f>IF(males!Y15&gt;0,males!Y15,"")</f>
        <v>15.596330275229356</v>
      </c>
      <c r="L13" s="114">
        <f>IF(males!Y17&gt;0,males!Y17,"")</f>
        <v>44.954128440366972</v>
      </c>
      <c r="M13" s="114">
        <f>IF(males!Y18&gt;0,males!Y18,"")</f>
        <v>7.3394495412844041</v>
      </c>
      <c r="N13" s="114">
        <f>IF(males!Y21&gt;0,males!Y21,"")</f>
        <v>46.330275229357795</v>
      </c>
      <c r="O13" s="114">
        <f>IF(males!Y22&gt;0,males!Y22,"")</f>
        <v>6.8807339449541285</v>
      </c>
      <c r="P13" s="114">
        <f>IF(males!Y25&gt;0,males!Y25,"")</f>
        <v>46.788990825688067</v>
      </c>
      <c r="Q13" s="114">
        <f>IF(males!Y26&gt;0,males!Y26,"")</f>
        <v>5.5045871559633026</v>
      </c>
      <c r="R13" s="114">
        <f>IF(males!Y29&gt;0,males!Y29,"")</f>
        <v>50</v>
      </c>
      <c r="S13" s="114" t="str">
        <f>IF(males!Y30&gt;0,males!Y30,"")</f>
        <v/>
      </c>
    </row>
    <row r="14" spans="1:19" x14ac:dyDescent="0.2">
      <c r="A14" s="128" t="str">
        <f>'males_stats (μm)'!A$2</f>
        <v>Hypechiniscus geminis</v>
      </c>
      <c r="B14" s="124" t="str">
        <f>'males_stats (μm)'!B$2</f>
        <v>JP.006</v>
      </c>
      <c r="C14" s="98">
        <f>males!Z1</f>
        <v>13</v>
      </c>
      <c r="D14" s="100">
        <f>IF(males!AA3&gt;0,males!AA3,"")</f>
        <v>815.2866242038217</v>
      </c>
      <c r="E14" s="114">
        <f>IF(males!AA6&gt;0,males!AA6,"")</f>
        <v>40.764331210191088</v>
      </c>
      <c r="F14" s="114">
        <f>IF(males!AA7&gt;0,males!AA7,"")</f>
        <v>28.662420382165603</v>
      </c>
      <c r="G14" s="114">
        <f>IF(males!AA8&gt;0,males!AA8,"")</f>
        <v>53.503184713375795</v>
      </c>
      <c r="H14" s="114">
        <f>IF(males!AA9&gt;0,males!AA9,"")</f>
        <v>22.29299363057325</v>
      </c>
      <c r="I14" s="114">
        <f>IF(males!AA10&gt;0,males!AA10,"")</f>
        <v>91.082802547770711</v>
      </c>
      <c r="J14" s="114">
        <f>IF(males!AA14&gt;0,males!AA14,"")</f>
        <v>270.70063694267515</v>
      </c>
      <c r="K14" s="114">
        <f>IF(males!AA15&gt;0,males!AA15,"")</f>
        <v>10.828025477707007</v>
      </c>
      <c r="L14" s="114">
        <f>IF(males!AA17&gt;0,males!AA17,"")</f>
        <v>45.222929936305732</v>
      </c>
      <c r="M14" s="114" t="str">
        <f>IF(males!AA18&gt;0,males!AA18,"")</f>
        <v/>
      </c>
      <c r="N14" s="114">
        <f>IF(males!AA21&gt;0,males!AA21,"")</f>
        <v>43.312101910828027</v>
      </c>
      <c r="O14" s="114">
        <f>IF(males!AA22&gt;0,males!AA22,"")</f>
        <v>7.0063694267515935</v>
      </c>
      <c r="P14" s="114">
        <f>IF(males!AA25&gt;0,males!AA25,"")</f>
        <v>45.859872611464972</v>
      </c>
      <c r="Q14" s="114">
        <f>IF(males!AA26&gt;0,males!AA26,"")</f>
        <v>7.6433121019108281</v>
      </c>
      <c r="R14" s="114">
        <f>IF(males!AA29&gt;0,males!AA29,"")</f>
        <v>47.770700636942678</v>
      </c>
      <c r="S14" s="114" t="str">
        <f>IF(males!AA30&gt;0,males!AA30,"")</f>
        <v/>
      </c>
    </row>
    <row r="15" spans="1:19" x14ac:dyDescent="0.2">
      <c r="A15" s="128" t="str">
        <f>'males_stats (μm)'!A$2</f>
        <v>Hypechiniscus geminis</v>
      </c>
      <c r="B15" s="124" t="str">
        <f>'males_stats (μm)'!B$2</f>
        <v>JP.006</v>
      </c>
      <c r="C15" s="98">
        <f>males!AB1</f>
        <v>14</v>
      </c>
      <c r="D15" s="100">
        <f>IF(males!AC3&gt;0,males!AC3,"")</f>
        <v>645.29914529914527</v>
      </c>
      <c r="E15" s="114" t="str">
        <f>IF(males!AC6&gt;0,males!AC6,"")</f>
        <v/>
      </c>
      <c r="F15" s="114" t="str">
        <f>IF(males!AC7&gt;0,males!AC7,"")</f>
        <v/>
      </c>
      <c r="G15" s="114">
        <f>IF(males!AC8&gt;0,males!AC8,"")</f>
        <v>51.709401709401718</v>
      </c>
      <c r="H15" s="114" t="str">
        <f>IF(males!AC9&gt;0,males!AC9,"")</f>
        <v/>
      </c>
      <c r="I15" s="114" t="str">
        <f>IF(males!AC10&gt;0,males!AC10,"")</f>
        <v/>
      </c>
      <c r="J15" s="114">
        <f>IF(males!AC14&gt;0,males!AC14,"")</f>
        <v>199.14529914529916</v>
      </c>
      <c r="K15" s="114" t="str">
        <f>IF(males!AC15&gt;0,males!AC15,"")</f>
        <v/>
      </c>
      <c r="L15" s="114">
        <f>IF(males!AC17&gt;0,males!AC17,"")</f>
        <v>39.743589743589745</v>
      </c>
      <c r="M15" s="114" t="str">
        <f>IF(males!AC18&gt;0,males!AC18,"")</f>
        <v/>
      </c>
      <c r="N15" s="114">
        <f>IF(males!AC21&gt;0,males!AC21,"")</f>
        <v>39.316239316239319</v>
      </c>
      <c r="O15" s="114" t="str">
        <f>IF(males!AC22&gt;0,males!AC22,"")</f>
        <v/>
      </c>
      <c r="P15" s="114">
        <f>IF(males!AC25&gt;0,males!AC25,"")</f>
        <v>40.17094017094017</v>
      </c>
      <c r="Q15" s="114">
        <f>IF(males!AC26&gt;0,males!AC26,"")</f>
        <v>6.8376068376068382</v>
      </c>
      <c r="R15" s="114">
        <f>IF(males!AC29&gt;0,males!AC29,"")</f>
        <v>39.743589743589745</v>
      </c>
      <c r="S15" s="114">
        <f>IF(males!AC30&gt;0,males!AC30,"")</f>
        <v>7.2649572649572658</v>
      </c>
    </row>
  </sheetData>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CC00"/>
  </sheetPr>
  <dimension ref="A1:Z3"/>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0.85546875" style="129" bestFit="1" customWidth="1"/>
    <col min="2" max="2" width="16.85546875" style="78" customWidth="1"/>
    <col min="3" max="3" width="9.140625" style="64"/>
    <col min="4" max="4" width="9.140625" style="63" customWidth="1"/>
    <col min="5" max="10" width="9.140625" style="63"/>
    <col min="11" max="12" width="11.28515625" style="63" customWidth="1"/>
    <col min="13" max="14" width="9.140625" style="63"/>
    <col min="15" max="16" width="6.7109375" style="63" customWidth="1"/>
    <col min="17" max="17" width="12.5703125" style="63" customWidth="1"/>
    <col min="18" max="19" width="6.7109375" style="63" customWidth="1"/>
    <col min="20" max="20" width="12.5703125" style="63" customWidth="1"/>
    <col min="21" max="22" width="6.7109375" style="63" customWidth="1"/>
    <col min="23" max="23" width="12.5703125" style="63" customWidth="1"/>
    <col min="24" max="25" width="6.7109375" style="63" customWidth="1"/>
    <col min="26" max="26" width="12.5703125" style="63" customWidth="1"/>
    <col min="27" max="16384" width="9.140625" style="63"/>
  </cols>
  <sheetData>
    <row r="1" spans="1:26" ht="38.25" x14ac:dyDescent="0.2">
      <c r="A1" s="127" t="s">
        <v>47</v>
      </c>
      <c r="B1" s="79" t="s">
        <v>48</v>
      </c>
      <c r="C1" s="65" t="s">
        <v>31</v>
      </c>
      <c r="D1" s="80" t="s">
        <v>4</v>
      </c>
      <c r="E1" s="80" t="s">
        <v>23</v>
      </c>
      <c r="F1" s="80" t="s">
        <v>32</v>
      </c>
      <c r="G1" s="80" t="s">
        <v>33</v>
      </c>
      <c r="H1" s="80" t="s">
        <v>34</v>
      </c>
      <c r="I1" s="80" t="s">
        <v>35</v>
      </c>
      <c r="J1" s="80" t="s">
        <v>36</v>
      </c>
      <c r="K1" s="80" t="s">
        <v>37</v>
      </c>
      <c r="L1" s="80" t="s">
        <v>38</v>
      </c>
      <c r="M1" s="80" t="s">
        <v>62</v>
      </c>
      <c r="N1" s="80" t="s">
        <v>5</v>
      </c>
      <c r="O1" s="80" t="s">
        <v>49</v>
      </c>
      <c r="P1" s="80" t="s">
        <v>50</v>
      </c>
      <c r="Q1" s="80" t="s">
        <v>51</v>
      </c>
      <c r="R1" s="80" t="s">
        <v>52</v>
      </c>
      <c r="S1" s="80" t="s">
        <v>53</v>
      </c>
      <c r="T1" s="80" t="s">
        <v>54</v>
      </c>
      <c r="U1" s="80" t="s">
        <v>55</v>
      </c>
      <c r="V1" s="80" t="s">
        <v>56</v>
      </c>
      <c r="W1" s="80" t="s">
        <v>57</v>
      </c>
      <c r="X1" s="80" t="s">
        <v>58</v>
      </c>
      <c r="Y1" s="80" t="s">
        <v>59</v>
      </c>
      <c r="Z1" s="80" t="s">
        <v>60</v>
      </c>
    </row>
    <row r="2" spans="1:26" x14ac:dyDescent="0.2">
      <c r="A2" s="128" t="str">
        <f>'general info'!D2</f>
        <v>Hypechiniscus geminis</v>
      </c>
      <c r="B2" s="123" t="str">
        <f>'general info'!D3</f>
        <v>JP.006</v>
      </c>
      <c r="C2" s="98">
        <f>juveniles!B1</f>
        <v>1</v>
      </c>
      <c r="D2" s="99">
        <f>IF(juveniles!B3&gt;0,juveniles!B3,"")</f>
        <v>178</v>
      </c>
      <c r="E2" s="103">
        <f>IF(juveniles!B4&gt;0,juveniles!B4,"")</f>
        <v>18.399999999999999</v>
      </c>
      <c r="F2" s="103">
        <f>IF(juveniles!B6&gt;0,juveniles!B6,"")</f>
        <v>6.6</v>
      </c>
      <c r="G2" s="103">
        <f>IF(juveniles!B7&gt;0,juveniles!B7,"")</f>
        <v>5.5</v>
      </c>
      <c r="H2" s="103" t="str">
        <f>IF(juveniles!B8&gt;0,juveniles!B8,"")</f>
        <v/>
      </c>
      <c r="I2" s="103">
        <f>IF(juveniles!B9&gt;0,juveniles!B9,"")</f>
        <v>3.9</v>
      </c>
      <c r="J2" s="103">
        <f>IF(juveniles!B10&gt;0,juveniles!B10,"")</f>
        <v>13.8</v>
      </c>
      <c r="K2" s="104">
        <f>IF(juveniles!B11&gt;0,juveniles!B11,"")</f>
        <v>7.7528089887640456E-2</v>
      </c>
      <c r="L2" s="105" t="str">
        <f>IF(juveniles!B12&gt;0,juveniles!B12,"")</f>
        <v/>
      </c>
      <c r="M2" s="103">
        <f>IF(juveniles!B14&gt;0,juveniles!B14,"")</f>
        <v>47.1</v>
      </c>
      <c r="N2" s="103">
        <f>IF(juveniles!B15&gt;0,juveniles!B15,"")</f>
        <v>2.6</v>
      </c>
      <c r="O2" s="103">
        <f>IF(juveniles!B17&gt;0,juveniles!B17,"")</f>
        <v>7.7</v>
      </c>
      <c r="P2" s="103">
        <f>IF(juveniles!B18&gt;0,juveniles!B18,"")</f>
        <v>1.5</v>
      </c>
      <c r="Q2" s="104">
        <f>IF(juveniles!B19&gt;0,juveniles!B19,"")</f>
        <v>0.19480519480519481</v>
      </c>
      <c r="R2" s="103">
        <f>IF(juveniles!B21&gt;0,juveniles!B21,"")</f>
        <v>8.3000000000000007</v>
      </c>
      <c r="S2" s="103" t="str">
        <f>IF(juveniles!B22&gt;0,juveniles!B22,"")</f>
        <v/>
      </c>
      <c r="T2" s="104" t="str">
        <f>IF(juveniles!B23&gt;0,juveniles!B23,"")</f>
        <v/>
      </c>
      <c r="U2" s="103">
        <f>IF(juveniles!B25&gt;0,juveniles!B25,"")</f>
        <v>8.8000000000000007</v>
      </c>
      <c r="V2" s="107">
        <f>IF(juveniles!B26&gt;0,juveniles!B26,"")</f>
        <v>1.7</v>
      </c>
      <c r="W2" s="108">
        <f>IF(juveniles!B27&gt;0,juveniles!B27,"")</f>
        <v>0.19318181818181815</v>
      </c>
      <c r="X2" s="107">
        <f>IF(juveniles!B29&gt;0,juveniles!B29,"")</f>
        <v>9.5</v>
      </c>
      <c r="Y2" s="107" t="str">
        <f>IF(juveniles!B30&gt;0,juveniles!B30,"")</f>
        <v/>
      </c>
      <c r="Z2" s="108" t="str">
        <f>IF(juveniles!B31&gt;0,juveniles!B31,"")</f>
        <v/>
      </c>
    </row>
    <row r="3" spans="1:26" x14ac:dyDescent="0.2">
      <c r="A3" s="127" t="str">
        <f t="shared" ref="A3" si="0">A$2</f>
        <v>Hypechiniscus geminis</v>
      </c>
      <c r="B3" s="77" t="str">
        <f>B$2</f>
        <v>JP.006</v>
      </c>
      <c r="C3" s="98">
        <f>juveniles!D1</f>
        <v>2</v>
      </c>
      <c r="D3" s="99">
        <f>IF(juveniles!D3&gt;0,juveniles!D3,"")</f>
        <v>186</v>
      </c>
      <c r="E3" s="109">
        <f>IF(juveniles!D4&gt;0,juveniles!D4,"")</f>
        <v>19.3</v>
      </c>
      <c r="F3" s="109">
        <f>IF(juveniles!D6&gt;0,juveniles!D6,"")</f>
        <v>6.5</v>
      </c>
      <c r="G3" s="109">
        <f>IF(juveniles!D7&gt;0,juveniles!D7,"")</f>
        <v>5</v>
      </c>
      <c r="H3" s="109">
        <f>IF(juveniles!D8&gt;0,juveniles!D8,"")</f>
        <v>13.2</v>
      </c>
      <c r="I3" s="109">
        <f>IF(juveniles!D9&gt;0,juveniles!D9,"")</f>
        <v>4.8</v>
      </c>
      <c r="J3" s="109">
        <f>IF(juveniles!D10&gt;0,juveniles!D10,"")</f>
        <v>15.7</v>
      </c>
      <c r="K3" s="108">
        <f>IF(juveniles!D11&gt;0,juveniles!D11,"")</f>
        <v>8.4408602150537637E-2</v>
      </c>
      <c r="L3" s="110">
        <f>IF(juveniles!D12&gt;0,juveniles!D12,"")</f>
        <v>0.49242424242424243</v>
      </c>
      <c r="M3" s="109">
        <f>IF(juveniles!D14&gt;0,juveniles!D14,"")</f>
        <v>56.4</v>
      </c>
      <c r="N3" s="109">
        <f>IF(juveniles!D15&gt;0,juveniles!D15,"")</f>
        <v>2.8</v>
      </c>
      <c r="O3" s="109">
        <f>IF(juveniles!D17&gt;0,juveniles!D17,"")</f>
        <v>9</v>
      </c>
      <c r="P3" s="109">
        <f>IF(juveniles!D18&gt;0,juveniles!D18,"")</f>
        <v>1.5</v>
      </c>
      <c r="Q3" s="108">
        <f>IF(juveniles!D19&gt;0,juveniles!D19,"")</f>
        <v>0.16666666666666666</v>
      </c>
      <c r="R3" s="109">
        <f>IF(juveniles!D21&gt;0,juveniles!D21,"")</f>
        <v>8.6999999999999993</v>
      </c>
      <c r="S3" s="109">
        <f>IF(juveniles!D22&gt;0,juveniles!D22,"")</f>
        <v>1.4</v>
      </c>
      <c r="T3" s="108">
        <f>IF(juveniles!D23&gt;0,juveniles!D23,"")</f>
        <v>0.16091954022988506</v>
      </c>
      <c r="U3" s="109">
        <f>IF(juveniles!D25&gt;0,juveniles!D25,"")</f>
        <v>9.1999999999999993</v>
      </c>
      <c r="V3" s="107">
        <f>IF(juveniles!D26&gt;0,juveniles!D26,"")</f>
        <v>1.5</v>
      </c>
      <c r="W3" s="108">
        <f>IF(juveniles!D27&gt;0,juveniles!D27,"")</f>
        <v>0.16304347826086957</v>
      </c>
      <c r="X3" s="107">
        <f>IF(juveniles!D29&gt;0,juveniles!D29,"")</f>
        <v>9.6</v>
      </c>
      <c r="Y3" s="107">
        <f>IF(juveniles!D30&gt;0,juveniles!D30,"")</f>
        <v>1.6</v>
      </c>
      <c r="Z3" s="108">
        <f>IF(juveniles!D31&gt;0,juveniles!D31,"")</f>
        <v>0.16666666666666669</v>
      </c>
    </row>
  </sheetData>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CC00"/>
  </sheetPr>
  <dimension ref="A1:S3"/>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20.85546875" style="129" bestFit="1" customWidth="1"/>
    <col min="2" max="2" width="16.85546875" style="78" customWidth="1"/>
    <col min="3" max="3" width="9.140625" style="64"/>
    <col min="4" max="4" width="9.140625" style="63" customWidth="1"/>
    <col min="5" max="11" width="9.140625" style="63"/>
    <col min="12" max="19" width="6.7109375" style="63" customWidth="1"/>
    <col min="20" max="16384" width="9.140625" style="63"/>
  </cols>
  <sheetData>
    <row r="1" spans="1:19" ht="38.25" x14ac:dyDescent="0.2">
      <c r="A1" s="127" t="s">
        <v>47</v>
      </c>
      <c r="B1" s="79" t="s">
        <v>48</v>
      </c>
      <c r="C1" s="65" t="s">
        <v>31</v>
      </c>
      <c r="D1" s="80" t="s">
        <v>4</v>
      </c>
      <c r="E1" s="80" t="s">
        <v>32</v>
      </c>
      <c r="F1" s="80" t="s">
        <v>33</v>
      </c>
      <c r="G1" s="80" t="s">
        <v>34</v>
      </c>
      <c r="H1" s="80" t="s">
        <v>35</v>
      </c>
      <c r="I1" s="80" t="s">
        <v>36</v>
      </c>
      <c r="J1" s="80" t="s">
        <v>62</v>
      </c>
      <c r="K1" s="80" t="s">
        <v>5</v>
      </c>
      <c r="L1" s="80" t="s">
        <v>49</v>
      </c>
      <c r="M1" s="80" t="s">
        <v>50</v>
      </c>
      <c r="N1" s="80" t="s">
        <v>52</v>
      </c>
      <c r="O1" s="80" t="s">
        <v>53</v>
      </c>
      <c r="P1" s="80" t="s">
        <v>55</v>
      </c>
      <c r="Q1" s="80" t="s">
        <v>56</v>
      </c>
      <c r="R1" s="80" t="s">
        <v>58</v>
      </c>
      <c r="S1" s="80" t="s">
        <v>59</v>
      </c>
    </row>
    <row r="2" spans="1:19" x14ac:dyDescent="0.2">
      <c r="A2" s="127" t="str">
        <f>'juveniles_stats (μm)'!A$2</f>
        <v>Hypechiniscus geminis</v>
      </c>
      <c r="B2" s="76" t="str">
        <f>'juveniles_stats (μm)'!B$2</f>
        <v>JP.006</v>
      </c>
      <c r="C2" s="98">
        <f>juveniles!B1</f>
        <v>1</v>
      </c>
      <c r="D2" s="100">
        <f>IF(juveniles!C3&gt;0,juveniles!C3,"")</f>
        <v>967.39130434782612</v>
      </c>
      <c r="E2" s="112">
        <f>IF(juveniles!C6&gt;0,juveniles!C6,"")</f>
        <v>35.869565217391305</v>
      </c>
      <c r="F2" s="112">
        <f>IF(juveniles!C7&gt;0,juveniles!C7,"")</f>
        <v>29.891304347826093</v>
      </c>
      <c r="G2" s="112" t="str">
        <f>IF(juveniles!C8&gt;0,juveniles!C8,"")</f>
        <v/>
      </c>
      <c r="H2" s="112">
        <f>IF(juveniles!C9&gt;0,juveniles!C9,"")</f>
        <v>21.195652173913047</v>
      </c>
      <c r="I2" s="112">
        <f>IF(juveniles!C10&gt;0,juveniles!C10,"")</f>
        <v>75.000000000000014</v>
      </c>
      <c r="J2" s="112">
        <f>IF(juveniles!C14&gt;0,juveniles!C14,"")</f>
        <v>255.97826086956525</v>
      </c>
      <c r="K2" s="112">
        <f>IF(juveniles!C15&gt;0,juveniles!C15,"")</f>
        <v>14.130434782608697</v>
      </c>
      <c r="L2" s="112">
        <f>IF(juveniles!C17&gt;0,juveniles!C17,"")</f>
        <v>41.847826086956523</v>
      </c>
      <c r="M2" s="112">
        <f>IF(juveniles!C18&gt;0,juveniles!C18,"")</f>
        <v>8.1521739130434785</v>
      </c>
      <c r="N2" s="112">
        <f>IF(juveniles!C21&gt;0,juveniles!C21,"")</f>
        <v>45.108695652173921</v>
      </c>
      <c r="O2" s="112" t="str">
        <f>IF(juveniles!C22&gt;0,juveniles!C22,"")</f>
        <v/>
      </c>
      <c r="P2" s="112">
        <f>IF(juveniles!C25&gt;0,juveniles!C25,"")</f>
        <v>47.826086956521749</v>
      </c>
      <c r="Q2" s="114">
        <f>IF(juveniles!C26&gt;0,juveniles!C26,"")</f>
        <v>9.2391304347826093</v>
      </c>
      <c r="R2" s="114">
        <f>IF(juveniles!C29&gt;0,juveniles!C29,"")</f>
        <v>51.630434782608702</v>
      </c>
      <c r="S2" s="114" t="str">
        <f>IF(juveniles!C30&gt;0,juveniles!C30,"")</f>
        <v/>
      </c>
    </row>
    <row r="3" spans="1:19" x14ac:dyDescent="0.2">
      <c r="A3" s="127" t="str">
        <f>'juveniles_stats (μm)'!A$2</f>
        <v>Hypechiniscus geminis</v>
      </c>
      <c r="B3" s="76" t="str">
        <f>'juveniles_stats (μm)'!B$2</f>
        <v>JP.006</v>
      </c>
      <c r="C3" s="98">
        <f>juveniles!D1</f>
        <v>2</v>
      </c>
      <c r="D3" s="100">
        <f>IF(juveniles!E3&gt;0,juveniles!E3,"")</f>
        <v>963.7305699481866</v>
      </c>
      <c r="E3" s="114">
        <f>IF(juveniles!E6&gt;0,juveniles!E6,"")</f>
        <v>33.678756476683937</v>
      </c>
      <c r="F3" s="114">
        <f>IF(juveniles!E7&gt;0,juveniles!E7,"")</f>
        <v>25.906735751295333</v>
      </c>
      <c r="G3" s="114">
        <f>IF(juveniles!E8&gt;0,juveniles!E8,"")</f>
        <v>68.393782383419691</v>
      </c>
      <c r="H3" s="114">
        <f>IF(juveniles!E9&gt;0,juveniles!E9,"")</f>
        <v>24.870466321243523</v>
      </c>
      <c r="I3" s="114">
        <f>IF(juveniles!E10&gt;0,juveniles!E10,"")</f>
        <v>81.347150259067348</v>
      </c>
      <c r="J3" s="114">
        <f>IF(juveniles!E14&gt;0,juveniles!E14,"")</f>
        <v>292.22797927461136</v>
      </c>
      <c r="K3" s="114">
        <f>IF(juveniles!E15&gt;0,juveniles!E15,"")</f>
        <v>14.507772020725387</v>
      </c>
      <c r="L3" s="114">
        <f>IF(juveniles!E17&gt;0,juveniles!E17,"")</f>
        <v>46.632124352331608</v>
      </c>
      <c r="M3" s="114">
        <f>IF(juveniles!E18&gt;0,juveniles!E18,"")</f>
        <v>7.7720207253886011</v>
      </c>
      <c r="N3" s="114">
        <f>IF(juveniles!E21&gt;0,juveniles!E21,"")</f>
        <v>45.077720207253883</v>
      </c>
      <c r="O3" s="114">
        <f>IF(juveniles!E22&gt;0,juveniles!E22,"")</f>
        <v>7.2538860103626934</v>
      </c>
      <c r="P3" s="114">
        <f>IF(juveniles!E25&gt;0,juveniles!E25,"")</f>
        <v>47.668393782383419</v>
      </c>
      <c r="Q3" s="114">
        <f>IF(juveniles!E26&gt;0,juveniles!E26,"")</f>
        <v>7.7720207253886011</v>
      </c>
      <c r="R3" s="114">
        <f>IF(juveniles!E29&gt;0,juveniles!E29,"")</f>
        <v>49.740932642487046</v>
      </c>
      <c r="S3" s="114">
        <f>IF(juveniles!E30&gt;0,juveniles!E30,"")</f>
        <v>8.2901554404145088</v>
      </c>
    </row>
  </sheetData>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FF66"/>
  </sheetPr>
  <dimension ref="A1:Z3"/>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0.85546875" style="129" bestFit="1" customWidth="1"/>
    <col min="2" max="2" width="16.85546875" style="78" customWidth="1"/>
    <col min="3" max="3" width="9.140625" style="64"/>
    <col min="4" max="4" width="9.140625" style="63" customWidth="1"/>
    <col min="5" max="10" width="9.140625" style="63"/>
    <col min="11" max="12" width="11.28515625" style="63" customWidth="1"/>
    <col min="13" max="14" width="9.140625" style="63"/>
    <col min="15" max="16" width="6.7109375" style="63" customWidth="1"/>
    <col min="17" max="17" width="12.5703125" style="63" customWidth="1"/>
    <col min="18" max="19" width="6.7109375" style="63" customWidth="1"/>
    <col min="20" max="20" width="12.5703125" style="63" customWidth="1"/>
    <col min="21" max="22" width="6.7109375" style="63" customWidth="1"/>
    <col min="23" max="23" width="12.5703125" style="63" customWidth="1"/>
    <col min="24" max="25" width="6.7109375" style="63" customWidth="1"/>
    <col min="26" max="26" width="12.5703125" style="63" customWidth="1"/>
    <col min="27" max="16384" width="9.140625" style="63"/>
  </cols>
  <sheetData>
    <row r="1" spans="1:26" ht="38.25" x14ac:dyDescent="0.2">
      <c r="A1" s="127" t="s">
        <v>47</v>
      </c>
      <c r="B1" s="79" t="s">
        <v>48</v>
      </c>
      <c r="C1" s="65" t="s">
        <v>31</v>
      </c>
      <c r="D1" s="80" t="s">
        <v>4</v>
      </c>
      <c r="E1" s="80" t="s">
        <v>23</v>
      </c>
      <c r="F1" s="80" t="s">
        <v>32</v>
      </c>
      <c r="G1" s="80" t="s">
        <v>33</v>
      </c>
      <c r="H1" s="80" t="s">
        <v>34</v>
      </c>
      <c r="I1" s="80" t="s">
        <v>35</v>
      </c>
      <c r="J1" s="80" t="s">
        <v>36</v>
      </c>
      <c r="K1" s="80" t="s">
        <v>37</v>
      </c>
      <c r="L1" s="80" t="s">
        <v>38</v>
      </c>
      <c r="M1" s="80" t="s">
        <v>62</v>
      </c>
      <c r="N1" s="80" t="s">
        <v>5</v>
      </c>
      <c r="O1" s="80" t="s">
        <v>49</v>
      </c>
      <c r="P1" s="80" t="s">
        <v>50</v>
      </c>
      <c r="Q1" s="80" t="s">
        <v>51</v>
      </c>
      <c r="R1" s="80" t="s">
        <v>52</v>
      </c>
      <c r="S1" s="80" t="s">
        <v>53</v>
      </c>
      <c r="T1" s="80" t="s">
        <v>54</v>
      </c>
      <c r="U1" s="80" t="s">
        <v>55</v>
      </c>
      <c r="V1" s="80" t="s">
        <v>56</v>
      </c>
      <c r="W1" s="80" t="s">
        <v>57</v>
      </c>
      <c r="X1" s="80" t="s">
        <v>58</v>
      </c>
      <c r="Y1" s="80" t="s">
        <v>59</v>
      </c>
      <c r="Z1" s="80" t="s">
        <v>60</v>
      </c>
    </row>
    <row r="2" spans="1:26" x14ac:dyDescent="0.2">
      <c r="A2" s="128" t="str">
        <f>'general info'!D2</f>
        <v>Hypechiniscus geminis</v>
      </c>
      <c r="B2" s="123" t="str">
        <f>'general info'!D3</f>
        <v>JP.006</v>
      </c>
      <c r="C2" s="98">
        <f>larvae!B1</f>
        <v>1</v>
      </c>
      <c r="D2" s="99">
        <f>IF(larvae!B3&gt;0,larvae!B3,"")</f>
        <v>116</v>
      </c>
      <c r="E2" s="103">
        <f>IF(larvae!B4&gt;0,larvae!B4,"")</f>
        <v>11.1</v>
      </c>
      <c r="F2" s="103">
        <f>IF(larvae!B6&gt;0,larvae!B6,"")</f>
        <v>3.7</v>
      </c>
      <c r="G2" s="103">
        <f>IF(larvae!B7&gt;0,larvae!B7,"")</f>
        <v>3.6</v>
      </c>
      <c r="H2" s="103">
        <f>IF(larvae!B8&gt;0,larvae!B8,"")</f>
        <v>5.6</v>
      </c>
      <c r="I2" s="103">
        <f>IF(larvae!B9&gt;0,larvae!B9,"")</f>
        <v>2.6</v>
      </c>
      <c r="J2" s="103">
        <f>IF(larvae!B10&gt;0,larvae!B10,"")</f>
        <v>7.8</v>
      </c>
      <c r="K2" s="104">
        <f>IF(larvae!B11&gt;0,larvae!B11,"")</f>
        <v>6.7241379310344823E-2</v>
      </c>
      <c r="L2" s="105">
        <f>IF(larvae!B12&gt;0,larvae!B12,"")</f>
        <v>0.66071428571428581</v>
      </c>
      <c r="M2" s="103">
        <f>IF(larvae!B14&gt;0,larvae!B14,"")</f>
        <v>20.7</v>
      </c>
      <c r="N2" s="103" t="str">
        <f>IF(larvae!B15&gt;0,larvae!B15,"")</f>
        <v/>
      </c>
      <c r="O2" s="103">
        <f>IF(larvae!B17&gt;0,larvae!B17,"")</f>
        <v>6.3</v>
      </c>
      <c r="P2" s="103">
        <f>IF(larvae!B18&gt;0,larvae!B18,"")</f>
        <v>1</v>
      </c>
      <c r="Q2" s="104">
        <f>IF(larvae!B19&gt;0,larvae!B19,"")</f>
        <v>0.15873015873015872</v>
      </c>
      <c r="R2" s="103">
        <f>IF(larvae!B21&gt;0,larvae!B21,"")</f>
        <v>5.6</v>
      </c>
      <c r="S2" s="103">
        <f>IF(larvae!B22&gt;0,larvae!B22,"")</f>
        <v>1.1000000000000001</v>
      </c>
      <c r="T2" s="104">
        <f>IF(larvae!B23&gt;0,larvae!B23,"")</f>
        <v>0.19642857142857145</v>
      </c>
      <c r="U2" s="103">
        <f>IF(larvae!B25&gt;0,larvae!B25,"")</f>
        <v>6</v>
      </c>
      <c r="V2" s="107">
        <f>IF(larvae!B26&gt;0,larvae!B26,"")</f>
        <v>1</v>
      </c>
      <c r="W2" s="108">
        <f>IF(larvae!B27&gt;0,larvae!B27,"")</f>
        <v>0.16666666666666666</v>
      </c>
      <c r="X2" s="107">
        <f>IF(larvae!B29&gt;0,larvae!B29,"")</f>
        <v>6.4</v>
      </c>
      <c r="Y2" s="107">
        <f>IF(larvae!B30&gt;0,larvae!B30,"")</f>
        <v>1.3</v>
      </c>
      <c r="Z2" s="108">
        <f>IF(larvae!B31&gt;0,larvae!B31,"")</f>
        <v>0.203125</v>
      </c>
    </row>
    <row r="3" spans="1:26" x14ac:dyDescent="0.2">
      <c r="A3" s="127" t="str">
        <f t="shared" ref="A3" si="0">A$2</f>
        <v>Hypechiniscus geminis</v>
      </c>
      <c r="B3" s="77" t="str">
        <f>B$2</f>
        <v>JP.006</v>
      </c>
      <c r="C3" s="98">
        <f>larvae!D1</f>
        <v>2</v>
      </c>
      <c r="D3" s="99">
        <f>IF(larvae!D3&gt;0,larvae!D3,"")</f>
        <v>111</v>
      </c>
      <c r="E3" s="109">
        <f>IF(larvae!D4&gt;0,larvae!D4,"")</f>
        <v>14.2</v>
      </c>
      <c r="F3" s="109">
        <f>IF(larvae!D6&gt;0,larvae!D6,"")</f>
        <v>4.3</v>
      </c>
      <c r="G3" s="109">
        <f>IF(larvae!D7&gt;0,larvae!D7,"")</f>
        <v>3.6</v>
      </c>
      <c r="H3" s="109">
        <f>IF(larvae!D8&gt;0,larvae!D8,"")</f>
        <v>5.7</v>
      </c>
      <c r="I3" s="109">
        <f>IF(larvae!D9&gt;0,larvae!D9,"")</f>
        <v>3</v>
      </c>
      <c r="J3" s="109">
        <f>IF(larvae!D10&gt;0,larvae!D10,"")</f>
        <v>7.3</v>
      </c>
      <c r="K3" s="108">
        <f>IF(larvae!D11&gt;0,larvae!D11,"")</f>
        <v>6.576576576576576E-2</v>
      </c>
      <c r="L3" s="110">
        <f>IF(larvae!D12&gt;0,larvae!D12,"")</f>
        <v>0.7543859649122806</v>
      </c>
      <c r="M3" s="109">
        <f>IF(larvae!D14&gt;0,larvae!D14,"")</f>
        <v>25.1</v>
      </c>
      <c r="N3" s="109" t="str">
        <f>IF(larvae!D15&gt;0,larvae!D15,"")</f>
        <v/>
      </c>
      <c r="O3" s="109">
        <f>IF(larvae!D17&gt;0,larvae!D17,"")</f>
        <v>6.4</v>
      </c>
      <c r="P3" s="109">
        <f>IF(larvae!D18&gt;0,larvae!D18,"")</f>
        <v>1.2</v>
      </c>
      <c r="Q3" s="108">
        <f>IF(larvae!D19&gt;0,larvae!D19,"")</f>
        <v>0.18749999999999997</v>
      </c>
      <c r="R3" s="109">
        <f>IF(larvae!D21&gt;0,larvae!D21,"")</f>
        <v>5.7</v>
      </c>
      <c r="S3" s="109">
        <f>IF(larvae!D22&gt;0,larvae!D22,"")</f>
        <v>1.1000000000000001</v>
      </c>
      <c r="T3" s="108">
        <f>IF(larvae!D23&gt;0,larvae!D23,"")</f>
        <v>0.19298245614035089</v>
      </c>
      <c r="U3" s="109">
        <f>IF(larvae!D25&gt;0,larvae!D25,"")</f>
        <v>6.4</v>
      </c>
      <c r="V3" s="107">
        <f>IF(larvae!D26&gt;0,larvae!D26,"")</f>
        <v>1.2</v>
      </c>
      <c r="W3" s="108">
        <f>IF(larvae!D27&gt;0,larvae!D27,"")</f>
        <v>0.18749999999999997</v>
      </c>
      <c r="X3" s="107">
        <f>IF(larvae!D29&gt;0,larvae!D29,"")</f>
        <v>6.7</v>
      </c>
      <c r="Y3" s="107">
        <f>IF(larvae!D30&gt;0,larvae!D30,"")</f>
        <v>1</v>
      </c>
      <c r="Z3" s="108">
        <f>IF(larvae!D31&gt;0,larvae!D31,"")</f>
        <v>0.14925373134328357</v>
      </c>
    </row>
  </sheetData>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6FF66"/>
  </sheetPr>
  <dimension ref="A1:S3"/>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20.85546875" style="129" bestFit="1" customWidth="1"/>
    <col min="2" max="2" width="16.85546875" style="78" customWidth="1"/>
    <col min="3" max="3" width="9.140625" style="64"/>
    <col min="4" max="4" width="9.140625" style="63" customWidth="1"/>
    <col min="5" max="11" width="9.140625" style="63"/>
    <col min="12" max="19" width="6.7109375" style="63" customWidth="1"/>
    <col min="20" max="16384" width="9.140625" style="63"/>
  </cols>
  <sheetData>
    <row r="1" spans="1:19" ht="38.25" x14ac:dyDescent="0.2">
      <c r="A1" s="127" t="s">
        <v>47</v>
      </c>
      <c r="B1" s="79" t="s">
        <v>48</v>
      </c>
      <c r="C1" s="65" t="s">
        <v>31</v>
      </c>
      <c r="D1" s="80" t="s">
        <v>4</v>
      </c>
      <c r="E1" s="80" t="s">
        <v>32</v>
      </c>
      <c r="F1" s="80" t="s">
        <v>33</v>
      </c>
      <c r="G1" s="80" t="s">
        <v>34</v>
      </c>
      <c r="H1" s="80" t="s">
        <v>35</v>
      </c>
      <c r="I1" s="80" t="s">
        <v>36</v>
      </c>
      <c r="J1" s="80" t="s">
        <v>62</v>
      </c>
      <c r="K1" s="80" t="s">
        <v>5</v>
      </c>
      <c r="L1" s="80" t="s">
        <v>49</v>
      </c>
      <c r="M1" s="80" t="s">
        <v>50</v>
      </c>
      <c r="N1" s="80" t="s">
        <v>52</v>
      </c>
      <c r="O1" s="80" t="s">
        <v>53</v>
      </c>
      <c r="P1" s="80" t="s">
        <v>55</v>
      </c>
      <c r="Q1" s="80" t="s">
        <v>56</v>
      </c>
      <c r="R1" s="80" t="s">
        <v>58</v>
      </c>
      <c r="S1" s="80" t="s">
        <v>59</v>
      </c>
    </row>
    <row r="2" spans="1:19" x14ac:dyDescent="0.2">
      <c r="A2" s="127" t="str">
        <f>'larvae_stats (μm)'!A$2</f>
        <v>Hypechiniscus geminis</v>
      </c>
      <c r="B2" s="76" t="str">
        <f>'larvae_stats (μm)'!B$2</f>
        <v>JP.006</v>
      </c>
      <c r="C2" s="98">
        <f>larvae!B1</f>
        <v>1</v>
      </c>
      <c r="D2" s="100">
        <f>IF(larvae!C3&gt;0,larvae!C3,"")</f>
        <v>1045.0450450450451</v>
      </c>
      <c r="E2" s="112">
        <f>IF(larvae!C6&gt;0,larvae!C6,"")</f>
        <v>33.333333333333336</v>
      </c>
      <c r="F2" s="112">
        <f>IF(larvae!C7&gt;0,larvae!C7,"")</f>
        <v>32.432432432432435</v>
      </c>
      <c r="G2" s="112">
        <f>IF(larvae!C8&gt;0,larvae!C8,"")</f>
        <v>50.450450450450447</v>
      </c>
      <c r="H2" s="112">
        <f>IF(larvae!C9&gt;0,larvae!C9,"")</f>
        <v>23.423423423423426</v>
      </c>
      <c r="I2" s="112">
        <f>IF(larvae!C10&gt;0,larvae!C10,"")</f>
        <v>70.270270270270274</v>
      </c>
      <c r="J2" s="112">
        <f>IF(larvae!C14&gt;0,larvae!C14,"")</f>
        <v>186.48648648648648</v>
      </c>
      <c r="K2" s="112" t="str">
        <f>IF(larvae!C15&gt;0,larvae!C15,"")</f>
        <v/>
      </c>
      <c r="L2" s="112">
        <f>IF(larvae!C17&gt;0,larvae!C17,"")</f>
        <v>56.756756756756758</v>
      </c>
      <c r="M2" s="112">
        <f>IF(larvae!C18&gt;0,larvae!C18,"")</f>
        <v>9.0090090090090094</v>
      </c>
      <c r="N2" s="112">
        <f>IF(larvae!C21&gt;0,larvae!C21,"")</f>
        <v>50.450450450450447</v>
      </c>
      <c r="O2" s="112">
        <f>IF(larvae!C22&gt;0,larvae!C22,"")</f>
        <v>9.9099099099099117</v>
      </c>
      <c r="P2" s="112">
        <f>IF(larvae!C25&gt;0,larvae!C25,"")</f>
        <v>54.054054054054056</v>
      </c>
      <c r="Q2" s="114">
        <f>IF(larvae!C26&gt;0,larvae!C26,"")</f>
        <v>9.0090090090090094</v>
      </c>
      <c r="R2" s="114">
        <f>IF(larvae!C29&gt;0,larvae!C29,"")</f>
        <v>57.657657657657658</v>
      </c>
      <c r="S2" s="114">
        <f>IF(larvae!C30&gt;0,larvae!C30,"")</f>
        <v>11.711711711711713</v>
      </c>
    </row>
    <row r="3" spans="1:19" x14ac:dyDescent="0.2">
      <c r="A3" s="127" t="str">
        <f>'larvae_stats (μm)'!A$2</f>
        <v>Hypechiniscus geminis</v>
      </c>
      <c r="B3" s="76" t="str">
        <f>'larvae_stats (μm)'!B$2</f>
        <v>JP.006</v>
      </c>
      <c r="C3" s="98">
        <f>larvae!D1</f>
        <v>2</v>
      </c>
      <c r="D3" s="100">
        <f>IF(larvae!E3&gt;0,larvae!E3,"")</f>
        <v>781.69014084507046</v>
      </c>
      <c r="E3" s="114">
        <f>IF(larvae!E6&gt;0,larvae!E6,"")</f>
        <v>30.281690140845068</v>
      </c>
      <c r="F3" s="114">
        <f>IF(larvae!E7&gt;0,larvae!E7,"")</f>
        <v>25.352112676056336</v>
      </c>
      <c r="G3" s="114">
        <f>IF(larvae!E8&gt;0,larvae!E8,"")</f>
        <v>40.140845070422536</v>
      </c>
      <c r="H3" s="114">
        <f>IF(larvae!E9&gt;0,larvae!E9,"")</f>
        <v>21.126760563380284</v>
      </c>
      <c r="I3" s="114">
        <f>IF(larvae!E10&gt;0,larvae!E10,"")</f>
        <v>51.408450704225352</v>
      </c>
      <c r="J3" s="114">
        <f>IF(larvae!E14&gt;0,larvae!E14,"")</f>
        <v>176.7605633802817</v>
      </c>
      <c r="K3" s="114" t="str">
        <f>IF(larvae!E15&gt;0,larvae!E15,"")</f>
        <v/>
      </c>
      <c r="L3" s="114">
        <f>IF(larvae!E17&gt;0,larvae!E17,"")</f>
        <v>45.070422535211272</v>
      </c>
      <c r="M3" s="114">
        <f>IF(larvae!E18&gt;0,larvae!E18,"")</f>
        <v>8.4507042253521121</v>
      </c>
      <c r="N3" s="114">
        <f>IF(larvae!E21&gt;0,larvae!E21,"")</f>
        <v>40.140845070422536</v>
      </c>
      <c r="O3" s="114">
        <f>IF(larvae!E22&gt;0,larvae!E22,"")</f>
        <v>7.7464788732394378</v>
      </c>
      <c r="P3" s="114">
        <f>IF(larvae!E25&gt;0,larvae!E25,"")</f>
        <v>45.070422535211272</v>
      </c>
      <c r="Q3" s="114">
        <f>IF(larvae!E26&gt;0,larvae!E26,"")</f>
        <v>8.4507042253521121</v>
      </c>
      <c r="R3" s="114">
        <f>IF(larvae!E29&gt;0,larvae!E29,"")</f>
        <v>47.183098591549296</v>
      </c>
      <c r="S3" s="114">
        <f>IF(larvae!E30&gt;0,larvae!E30,"")</f>
        <v>7.042253521126761</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117" customWidth="1"/>
    <col min="2" max="2" width="20.42578125" style="117" bestFit="1" customWidth="1"/>
    <col min="3" max="3" width="3.7109375" style="117" customWidth="1"/>
    <col min="4" max="4" width="55.85546875" style="117" customWidth="1"/>
    <col min="5" max="16384" width="8.85546875" style="117"/>
  </cols>
  <sheetData>
    <row r="2" spans="2:4" x14ac:dyDescent="0.3">
      <c r="B2" s="116" t="s">
        <v>47</v>
      </c>
      <c r="D2" s="118" t="s">
        <v>68</v>
      </c>
    </row>
    <row r="3" spans="2:4" x14ac:dyDescent="0.3">
      <c r="B3" s="116" t="s">
        <v>48</v>
      </c>
      <c r="D3" s="119" t="s">
        <v>69</v>
      </c>
    </row>
    <row r="4" spans="2:4" x14ac:dyDescent="0.3">
      <c r="B4" s="116" t="s">
        <v>64</v>
      </c>
      <c r="D4" s="119" t="s">
        <v>70</v>
      </c>
    </row>
    <row r="5" spans="2:4" x14ac:dyDescent="0.3">
      <c r="B5" s="120"/>
      <c r="D5" s="121"/>
    </row>
    <row r="6" spans="2:4" x14ac:dyDescent="0.3">
      <c r="B6" s="116" t="s">
        <v>65</v>
      </c>
      <c r="D6" s="119" t="s">
        <v>71</v>
      </c>
    </row>
    <row r="7" spans="2:4" x14ac:dyDescent="0.3">
      <c r="B7" s="116" t="s">
        <v>66</v>
      </c>
      <c r="D7" s="119" t="s">
        <v>72</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X32"/>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2.75" customHeight="1" x14ac:dyDescent="0.2">
      <c r="A1" s="5" t="s">
        <v>10</v>
      </c>
      <c r="B1" s="133" t="s">
        <v>7</v>
      </c>
      <c r="C1" s="133"/>
      <c r="D1" s="133">
        <v>2</v>
      </c>
      <c r="E1" s="133"/>
      <c r="F1" s="133">
        <v>3</v>
      </c>
      <c r="G1" s="133"/>
      <c r="H1" s="133">
        <v>4</v>
      </c>
      <c r="I1" s="133"/>
      <c r="J1" s="133">
        <v>5</v>
      </c>
      <c r="K1" s="133"/>
      <c r="L1" s="133">
        <v>6</v>
      </c>
      <c r="M1" s="133"/>
      <c r="N1" s="133">
        <v>7</v>
      </c>
      <c r="O1" s="133"/>
      <c r="P1" s="133">
        <v>8</v>
      </c>
      <c r="Q1" s="133"/>
      <c r="R1" s="133">
        <v>9</v>
      </c>
      <c r="S1" s="133"/>
      <c r="T1" s="133">
        <v>10</v>
      </c>
      <c r="U1" s="133"/>
      <c r="V1" s="133">
        <v>11</v>
      </c>
      <c r="W1" s="133"/>
      <c r="X1" s="132">
        <v>12</v>
      </c>
      <c r="Y1" s="132"/>
      <c r="Z1" s="132">
        <v>13</v>
      </c>
      <c r="AA1" s="132"/>
      <c r="AB1" s="132">
        <v>14</v>
      </c>
      <c r="AC1" s="132"/>
      <c r="AD1" s="132">
        <v>15</v>
      </c>
      <c r="AE1" s="132"/>
      <c r="AF1" s="132">
        <v>16</v>
      </c>
      <c r="AG1" s="132"/>
      <c r="AH1" s="132">
        <v>17</v>
      </c>
      <c r="AI1" s="132"/>
      <c r="AJ1" s="132">
        <v>18</v>
      </c>
      <c r="AK1" s="132"/>
      <c r="AL1" s="132">
        <v>19</v>
      </c>
      <c r="AM1" s="132"/>
      <c r="AN1" s="132">
        <v>20</v>
      </c>
      <c r="AO1" s="132"/>
      <c r="AP1" s="132">
        <v>21</v>
      </c>
      <c r="AQ1" s="132"/>
      <c r="AR1" s="132">
        <v>22</v>
      </c>
      <c r="AS1" s="132"/>
      <c r="AT1" s="132">
        <v>23</v>
      </c>
      <c r="AU1" s="132"/>
      <c r="AV1" s="132">
        <v>24</v>
      </c>
      <c r="AW1" s="132"/>
      <c r="AX1" s="132">
        <v>25</v>
      </c>
      <c r="AY1" s="132"/>
      <c r="AZ1" s="132">
        <v>26</v>
      </c>
      <c r="BA1" s="132"/>
      <c r="BB1" s="132">
        <v>27</v>
      </c>
      <c r="BC1" s="132"/>
      <c r="BD1" s="132">
        <v>28</v>
      </c>
      <c r="BE1" s="132"/>
      <c r="BF1" s="132">
        <v>29</v>
      </c>
      <c r="BG1" s="132"/>
      <c r="BH1" s="132">
        <v>30</v>
      </c>
      <c r="BI1" s="132"/>
      <c r="BK1" s="134" t="s">
        <v>8</v>
      </c>
      <c r="BL1" s="136" t="s">
        <v>2</v>
      </c>
      <c r="BM1" s="138" t="s">
        <v>9</v>
      </c>
      <c r="BN1" s="138"/>
      <c r="BO1" s="138"/>
      <c r="BP1" s="138"/>
      <c r="BQ1" s="138"/>
      <c r="BR1" s="139"/>
      <c r="BS1" s="138" t="s">
        <v>0</v>
      </c>
      <c r="BT1" s="139"/>
      <c r="BU1" s="138" t="s">
        <v>1</v>
      </c>
      <c r="BV1" s="140"/>
      <c r="BW1" s="138" t="s">
        <v>6</v>
      </c>
      <c r="BX1" s="138"/>
    </row>
    <row r="2" spans="1:76" ht="12.75" customHeight="1" x14ac:dyDescent="0.2">
      <c r="A2" s="7" t="s">
        <v>8</v>
      </c>
      <c r="B2" s="8" t="s">
        <v>11</v>
      </c>
      <c r="C2" s="9" t="s">
        <v>30</v>
      </c>
      <c r="D2" s="8" t="s">
        <v>11</v>
      </c>
      <c r="E2" s="9" t="s">
        <v>30</v>
      </c>
      <c r="F2" s="8" t="s">
        <v>11</v>
      </c>
      <c r="G2" s="9" t="s">
        <v>30</v>
      </c>
      <c r="H2" s="8" t="s">
        <v>11</v>
      </c>
      <c r="I2" s="9" t="s">
        <v>30</v>
      </c>
      <c r="J2" s="8" t="s">
        <v>11</v>
      </c>
      <c r="K2" s="9" t="s">
        <v>30</v>
      </c>
      <c r="L2" s="8" t="s">
        <v>11</v>
      </c>
      <c r="M2" s="9" t="s">
        <v>30</v>
      </c>
      <c r="N2" s="8" t="s">
        <v>11</v>
      </c>
      <c r="O2" s="9" t="s">
        <v>30</v>
      </c>
      <c r="P2" s="8" t="s">
        <v>11</v>
      </c>
      <c r="Q2" s="9" t="s">
        <v>30</v>
      </c>
      <c r="R2" s="8" t="s">
        <v>11</v>
      </c>
      <c r="S2" s="9" t="s">
        <v>30</v>
      </c>
      <c r="T2" s="8" t="s">
        <v>11</v>
      </c>
      <c r="U2" s="9" t="s">
        <v>30</v>
      </c>
      <c r="V2" s="8" t="s">
        <v>11</v>
      </c>
      <c r="W2" s="9" t="s">
        <v>30</v>
      </c>
      <c r="X2" s="8" t="s">
        <v>11</v>
      </c>
      <c r="Y2" s="9" t="s">
        <v>30</v>
      </c>
      <c r="Z2" s="8" t="s">
        <v>11</v>
      </c>
      <c r="AA2" s="9" t="s">
        <v>30</v>
      </c>
      <c r="AB2" s="8" t="s">
        <v>11</v>
      </c>
      <c r="AC2" s="9" t="s">
        <v>30</v>
      </c>
      <c r="AD2" s="8" t="s">
        <v>11</v>
      </c>
      <c r="AE2" s="9" t="s">
        <v>30</v>
      </c>
      <c r="AF2" s="8" t="s">
        <v>11</v>
      </c>
      <c r="AG2" s="9" t="s">
        <v>30</v>
      </c>
      <c r="AH2" s="8" t="s">
        <v>11</v>
      </c>
      <c r="AI2" s="9" t="s">
        <v>30</v>
      </c>
      <c r="AJ2" s="8" t="s">
        <v>11</v>
      </c>
      <c r="AK2" s="9" t="s">
        <v>30</v>
      </c>
      <c r="AL2" s="8" t="s">
        <v>11</v>
      </c>
      <c r="AM2" s="9" t="s">
        <v>30</v>
      </c>
      <c r="AN2" s="8" t="s">
        <v>11</v>
      </c>
      <c r="AO2" s="9" t="s">
        <v>30</v>
      </c>
      <c r="AP2" s="8" t="s">
        <v>11</v>
      </c>
      <c r="AQ2" s="9" t="s">
        <v>30</v>
      </c>
      <c r="AR2" s="8" t="s">
        <v>11</v>
      </c>
      <c r="AS2" s="9" t="s">
        <v>30</v>
      </c>
      <c r="AT2" s="8" t="s">
        <v>11</v>
      </c>
      <c r="AU2" s="9" t="s">
        <v>30</v>
      </c>
      <c r="AV2" s="8" t="s">
        <v>11</v>
      </c>
      <c r="AW2" s="9" t="s">
        <v>30</v>
      </c>
      <c r="AX2" s="8" t="s">
        <v>11</v>
      </c>
      <c r="AY2" s="9" t="s">
        <v>30</v>
      </c>
      <c r="AZ2" s="8" t="s">
        <v>11</v>
      </c>
      <c r="BA2" s="9" t="s">
        <v>30</v>
      </c>
      <c r="BB2" s="8" t="s">
        <v>11</v>
      </c>
      <c r="BC2" s="9" t="s">
        <v>30</v>
      </c>
      <c r="BD2" s="8" t="s">
        <v>11</v>
      </c>
      <c r="BE2" s="9" t="s">
        <v>30</v>
      </c>
      <c r="BF2" s="8" t="s">
        <v>11</v>
      </c>
      <c r="BG2" s="9" t="s">
        <v>30</v>
      </c>
      <c r="BH2" s="8" t="s">
        <v>11</v>
      </c>
      <c r="BI2" s="9" t="s">
        <v>30</v>
      </c>
      <c r="BK2" s="135"/>
      <c r="BL2" s="137"/>
      <c r="BM2" s="141" t="s">
        <v>11</v>
      </c>
      <c r="BN2" s="141"/>
      <c r="BO2" s="141"/>
      <c r="BP2" s="142" t="s">
        <v>30</v>
      </c>
      <c r="BQ2" s="142"/>
      <c r="BR2" s="143"/>
      <c r="BS2" s="59" t="s">
        <v>11</v>
      </c>
      <c r="BT2" s="60" t="s">
        <v>30</v>
      </c>
      <c r="BU2" s="59" t="s">
        <v>11</v>
      </c>
      <c r="BV2" s="61" t="s">
        <v>30</v>
      </c>
      <c r="BW2" s="59" t="s">
        <v>11</v>
      </c>
      <c r="BX2" s="62" t="s">
        <v>30</v>
      </c>
    </row>
    <row r="3" spans="1:76" ht="12.75" customHeight="1" x14ac:dyDescent="0.2">
      <c r="A3" s="10" t="s">
        <v>4</v>
      </c>
      <c r="B3" s="11">
        <v>209</v>
      </c>
      <c r="C3" s="1">
        <f>IF(AND((B3&gt;0),(B$4&gt;0)),(B3/B$4*100),"")</f>
        <v>896.99570815450647</v>
      </c>
      <c r="D3" s="11">
        <v>180</v>
      </c>
      <c r="E3" s="1">
        <f>IF(AND((D3&gt;0),(D$4&gt;0)),(D3/D$4*100),"")</f>
        <v>967.74193548387086</v>
      </c>
      <c r="F3" s="11">
        <v>216</v>
      </c>
      <c r="G3" s="1">
        <f>IF(AND((F3&gt;0),(F$4&gt;0)),(F3/F$4*100),"")</f>
        <v>900</v>
      </c>
      <c r="H3" s="11">
        <v>179</v>
      </c>
      <c r="I3" s="1">
        <f>IF(AND((H3&gt;0),(H$4&gt;0)),(H3/H$4*100),"")</f>
        <v>877.45098039215691</v>
      </c>
      <c r="J3" s="11">
        <v>212</v>
      </c>
      <c r="K3" s="1">
        <f>IF(AND((J3&gt;0),(J$4&gt;0)),(J3/J$4*100),"")</f>
        <v>876.03305785123973</v>
      </c>
      <c r="L3" s="11">
        <v>200</v>
      </c>
      <c r="M3" s="1">
        <f>IF(AND((L3&gt;0),(L$4&gt;0)),(L3/L$4*100),"")</f>
        <v>840.3361344537816</v>
      </c>
      <c r="N3" s="11">
        <v>213</v>
      </c>
      <c r="O3" s="1">
        <f>IF(AND((N3&gt;0),(N$4&gt;0)),(N3/N$4*100),"")</f>
        <v>883.81742738589196</v>
      </c>
      <c r="P3" s="11">
        <v>196</v>
      </c>
      <c r="Q3" s="1">
        <f>IF(AND((P3&gt;0),(P$4&gt;0)),(P3/P$4*100),"")</f>
        <v>907.40740740740728</v>
      </c>
      <c r="R3" s="11">
        <v>182</v>
      </c>
      <c r="S3" s="1">
        <f>IF(AND((R3&gt;0),(R$4&gt;0)),(R3/R$4*100),"")</f>
        <v>875</v>
      </c>
      <c r="T3" s="11">
        <v>177</v>
      </c>
      <c r="U3" s="1">
        <f>IF(AND((T3&gt;0),(T$4&gt;0)),(T3/T$4*100),"")</f>
        <v>753.19148936170222</v>
      </c>
      <c r="V3" s="11">
        <v>200</v>
      </c>
      <c r="W3" s="1">
        <f>IF(AND((V3&gt;0),(V$4&gt;0)),(V3/V$4*100),"")</f>
        <v>956.93779904306223</v>
      </c>
      <c r="X3" s="11">
        <v>184</v>
      </c>
      <c r="Y3" s="1">
        <f>IF(AND((X3&gt;0),(X$4&gt;0)),(X3/X$4*100),"")</f>
        <v>738.95582329317278</v>
      </c>
      <c r="Z3" s="11">
        <v>211</v>
      </c>
      <c r="AA3" s="1">
        <f>IF(AND((Z3&gt;0),(Z$4&gt;0)),(Z3/Z$4*100),"")</f>
        <v>976.85185185185173</v>
      </c>
      <c r="AB3" s="11">
        <v>173</v>
      </c>
      <c r="AC3" s="1">
        <f>IF(AND((AB3&gt;0),(AB$4&gt;0)),(AB3/AB$4*100),"")</f>
        <v>848.03921568627447</v>
      </c>
      <c r="AD3" s="11">
        <v>213</v>
      </c>
      <c r="AE3" s="1">
        <f t="shared" ref="AE3" si="0">IF(AND((AD3&gt;0),(AD$4&gt;0)),(AD3/AD$4*100),"")</f>
        <v>894.9579831932773</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15</v>
      </c>
      <c r="BM3" s="21">
        <f>IF(SUM(B3,D3,F3,H3,J3,L3,N3,P3,R3,T3,V3,X3,Z3,AB3,AD3,AF3,AH3,AJ3,AL3,AN3,AP3,AR3,AT3,AV3,AX3,AZ3,BB3,BD3,BF3,BH3)&gt;0,MIN(B3,D3,F3,H3,J3,L3,N3,P3,R3,T3,V3,X3,Z3,AB3,AD3,AF3,AH3,AJ3,AL3,AN3,AP3,AR3,AT3,AV3,AX3,AZ3,BB3,BD3,BF3,BH3),"")</f>
        <v>173</v>
      </c>
      <c r="BN3" s="22" t="str">
        <f>IF(COUNT(BM3)&gt;0,"–","?")</f>
        <v>–</v>
      </c>
      <c r="BO3" s="23">
        <f>IF(SUM(B3,D3,F3,H3,J3,L3,N3,P3,R3,T3,V3,X3,Z3,AB3,AD3,AF3,AH3,AJ3,AL3,AN3,AP3,AR3,AT3,AV3,AX3,AZ3,BB3,BD3,BF3,BH3)&gt;0,MAX(B3,D3,F3,H3,J3,L3,N3,P3,R3,T3,V3,X3,Z3,AB3,AD3,AF3,AH3,AJ3,AL3,AN3,AP3,AR3,AT3,AV3,AX3,AZ3,BB3,BD3,BF3,BH3),"")</f>
        <v>216</v>
      </c>
      <c r="BP3" s="24">
        <f>IF(SUM(C3,E3,G3,I3,K3,M3,O3,Q3,S3,U3,W3,Y3,AA3,AC3,AE3,AG3,AI3,AK3,AM3,AO3,AQ3,AS3,AU3,AW3,AY3,BA3,BC3,BE3,BG3,BI3)&gt;0,MIN(C3,E3,G3,I3,K3,M3,O3,Q3,S3,U3,W3,Y3,AA3,AC3,AE3,AG3,AI3,AK3,AM3,AO3,AQ3,AS3,AU3,AW3,AY3,BA3,BC3,BE3,BG3,BI3),"")</f>
        <v>738.95582329317278</v>
      </c>
      <c r="BQ3" s="25" t="str">
        <f>IF(COUNT(BP3)&gt;0,"–","?")</f>
        <v>–</v>
      </c>
      <c r="BR3" s="26">
        <f>IF(SUM(C3,E3,G3,I3,K3,M3,O3,Q3,S3,U3,W3,Y3,AA3,AC3,AE3,AG3,AI3,AK3,AM3,AO3,AQ3,AS3,AU3,AW3,AY3,BA3,BC3,BE3,BG3,BI3)&gt;0,MAX(C3,E3,G3,I3,K3,M3,O3,Q3,S3,U3,W3,Y3,AA3,AC3,AE3,AG3,AI3,AK3,AM3,AO3,AQ3,AS3,AU3,AW3,AY3,BA3,BC3,BE3,BG3,BI3),"")</f>
        <v>976.85185185185173</v>
      </c>
      <c r="BS3" s="27">
        <f>IF(SUM(B3,D3,F3,H3,J3,L3,N3,P3,R3,T3,V3,X3,Z3,AB3,AD3,AF3,AH3,AJ3,AL3,AN3,AP3,AR3,AT3,AV3,AX3,AZ3,BB3,BD3,BF3,BH3)&gt;0,AVERAGE(B3,D3,F3,H3,J3,L3,N3,P3,R3,T3,V3,X3,Z3,AB3,AD3,AF3,AH3,AJ3,AL3,AN3,AP3,AR3,AT3,AV3,AX3,AZ3,BB3,BD3,BF3,BH3),"?")</f>
        <v>196.33333333333334</v>
      </c>
      <c r="BT3" s="28">
        <f>IF(SUM(C3,E3,G3,I3,K3,M3,O3,Q3,S3,U3,W3,Y3,AA3,AC3,AE3,AG3,AI3,AK3,AM3,AO3,AQ3,AS3,AU3,AW3,AY3,BA3,BC3,BE3,BG3,BI3)&gt;0,AVERAGE(C3,E3,G3,I3,K3,M3,O3,Q3,S3,U3,W3,Y3,AA3,AC3,AE3,AG3,AI3,AK3,AM3,AO3,AQ3,AS3,AU3,AW3,AY3,BA3,BC3,BE3,BG3,BI3),"?")</f>
        <v>879.58112090387976</v>
      </c>
      <c r="BU3" s="22">
        <f>IF(COUNT(B3,D3,F3,H3,J3,L3,N3,P3,R3,T3,V3,X3,Z3,AB3,AD3,AF3,AH3,AJ3,AL3,AN3,AP3,AR3,AT3,AV3,AX3,AZ3,BB3,BD3,BF3,BH3)&gt;1,STDEV(B3,D3,F3,H3,J3,L3,N3,P3,R3,T3,V3,X3,Z3,AB3,AD3,AF3,AH3,AJ3,AL3,AN3,AP3,AR3,AT3,AV3,AX3,AZ3,BB3,BD3,BF3,BH3),"?")</f>
        <v>15.660079668957474</v>
      </c>
      <c r="BV3" s="29">
        <f>IF(COUNT(C3,E3,G3,I3,K3,M3,O3,Q3,S3,U3,W3,Y3,AA3,AC3,AE3,AG3,AI3,AK3,AM3,AO3,AQ3,AS3,AU3,AW3,AY3,BA3,BC3,BE3,BG3,BI3)&gt;1,STDEV(C3,E3,G3,I3,K3,M3,O3,Q3,S3,U3,W3,Y3,AA3,AC3,AE3,AG3,AI3,AK3,AM3,AO3,AQ3,AS3,AU3,AW3,AY3,BA3,BC3,BE3,BG3,BI3),"?")</f>
        <v>67.236183824234388</v>
      </c>
      <c r="BW3" s="22">
        <f>IF(COUNT(B3)&gt;0,B3,"?")</f>
        <v>209</v>
      </c>
      <c r="BX3" s="25">
        <f>IF(COUNT(C3)&gt;0,C3,"?")</f>
        <v>896.99570815450647</v>
      </c>
    </row>
    <row r="4" spans="1:76" ht="12.75" customHeight="1" x14ac:dyDescent="0.2">
      <c r="A4" s="13" t="s">
        <v>23</v>
      </c>
      <c r="B4" s="14">
        <v>23.3</v>
      </c>
      <c r="C4" s="2" t="s">
        <v>3</v>
      </c>
      <c r="D4" s="14">
        <v>18.600000000000001</v>
      </c>
      <c r="E4" s="2" t="s">
        <v>3</v>
      </c>
      <c r="F4" s="14">
        <v>24</v>
      </c>
      <c r="G4" s="2" t="s">
        <v>3</v>
      </c>
      <c r="H4" s="14">
        <v>20.399999999999999</v>
      </c>
      <c r="I4" s="2" t="s">
        <v>3</v>
      </c>
      <c r="J4" s="14">
        <v>24.2</v>
      </c>
      <c r="K4" s="2" t="s">
        <v>3</v>
      </c>
      <c r="L4" s="14">
        <v>23.8</v>
      </c>
      <c r="M4" s="2" t="s">
        <v>3</v>
      </c>
      <c r="N4" s="14">
        <v>24.1</v>
      </c>
      <c r="O4" s="2" t="s">
        <v>3</v>
      </c>
      <c r="P4" s="14">
        <v>21.6</v>
      </c>
      <c r="Q4" s="2" t="s">
        <v>3</v>
      </c>
      <c r="R4" s="14">
        <v>20.8</v>
      </c>
      <c r="S4" s="2" t="s">
        <v>3</v>
      </c>
      <c r="T4" s="14">
        <v>23.5</v>
      </c>
      <c r="U4" s="2" t="s">
        <v>3</v>
      </c>
      <c r="V4" s="14">
        <v>20.9</v>
      </c>
      <c r="W4" s="2" t="s">
        <v>3</v>
      </c>
      <c r="X4" s="14">
        <v>24.9</v>
      </c>
      <c r="Y4" s="2" t="s">
        <v>3</v>
      </c>
      <c r="Z4" s="14">
        <v>21.6</v>
      </c>
      <c r="AA4" s="2" t="s">
        <v>3</v>
      </c>
      <c r="AB4" s="14">
        <v>20.399999999999999</v>
      </c>
      <c r="AC4" s="2" t="s">
        <v>3</v>
      </c>
      <c r="AD4" s="14">
        <v>23.8</v>
      </c>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23</v>
      </c>
      <c r="BL4" s="30">
        <f t="shared" ref="BL4:BL31" si="16">COUNT(B4,D4,F4,H4,J4,L4,N4,P4,R4,T4,V4,X4,Z4,AB4,AD4,AF4,AH4,AJ4,AL4,AN4,AP4,AR4,AT4,AV4,AX4,AZ4,BB4,BD4,BF4,BH4)</f>
        <v>15</v>
      </c>
      <c r="BM4" s="31">
        <f t="shared" ref="BM4:BM31" si="17">IF(SUM(B4,D4,F4,H4,J4,L4,N4,P4,R4,T4,V4,X4,Z4,AB4,AD4,AF4,AH4,AJ4,AL4,AN4,AP4,AR4,AT4,AV4,AX4,AZ4,BB4,BD4,BF4,BH4)&gt;0,MIN(B4,D4,F4,H4,J4,L4,N4,P4,R4,T4,V4,X4,Z4,AB4,AD4,AF4,AH4,AJ4,AL4,AN4,AP4,AR4,AT4,AV4,AX4,AZ4,BB4,BD4,BF4,BH4),"")</f>
        <v>18.600000000000001</v>
      </c>
      <c r="BN4" s="32" t="str">
        <f t="shared" ref="BN4:BN31" si="18">IF(COUNT(BM4)&gt;0,"–","?")</f>
        <v>–</v>
      </c>
      <c r="BO4" s="33">
        <f t="shared" ref="BO4:BO31" si="19">IF(SUM(B4,D4,F4,H4,J4,L4,N4,P4,R4,T4,V4,X4,Z4,AB4,AD4,AF4,AH4,AJ4,AL4,AN4,AP4,AR4,AT4,AV4,AX4,AZ4,BB4,BD4,BF4,BH4)&gt;0,MAX(B4,D4,F4,H4,J4,L4,N4,P4,R4,T4,V4,X4,Z4,AB4,AD4,AF4,AH4,AJ4,AL4,AN4,AP4,AR4,AT4,AV4,AX4,AZ4,BB4,BD4,BF4,BH4),"")</f>
        <v>24.9</v>
      </c>
      <c r="BP4" s="34" t="str">
        <f t="shared" ref="BP4:BP31" si="20">IF(SUM(C4,E4,G4,I4,K4,M4,O4,Q4,S4,U4,W4,Y4,AA4,AC4,AE4,AG4,AI4,AK4,AM4,AO4,AQ4,AS4,AU4,AW4,AY4,BA4,BC4,BE4,BG4,BI4)&gt;0,MIN(C4,E4,G4,I4,K4,M4,O4,Q4,S4,U4,W4,Y4,AA4,AC4,AE4,AG4,AI4,AK4,AM4,AO4,AQ4,AS4,AU4,AW4,AY4,BA4,BC4,BE4,BG4,BI4),"")</f>
        <v/>
      </c>
      <c r="BQ4" s="6" t="s">
        <v>3</v>
      </c>
      <c r="BR4" s="36" t="str">
        <f t="shared" ref="BR4:BR31" si="21">IF(SUM(C4,E4,G4,I4,K4,M4,O4,Q4,S4,U4,W4,Y4,AA4,AC4,AE4,AG4,AI4,AK4,AM4,AO4,AQ4,AS4,AU4,AW4,AY4,BA4,BC4,BE4,BG4,BI4)&gt;0,MAX(C4,E4,G4,I4,K4,M4,O4,Q4,S4,U4,W4,Y4,AA4,AC4,AE4,AG4,AI4,AK4,AM4,AO4,AQ4,AS4,AU4,AW4,AY4,BA4,BC4,BE4,BG4,BI4),"")</f>
        <v/>
      </c>
      <c r="BS4" s="37">
        <f t="shared" ref="BS4:BS31" si="22">IF(SUM(B4,D4,F4,H4,J4,L4,N4,P4,R4,T4,V4,X4,Z4,AB4,AD4,AF4,AH4,AJ4,AL4,AN4,AP4,AR4,AT4,AV4,AX4,AZ4,BB4,BD4,BF4,BH4)&gt;0,AVERAGE(B4,D4,F4,H4,J4,L4,N4,P4,R4,T4,V4,X4,Z4,AB4,AD4,AF4,AH4,AJ4,AL4,AN4,AP4,AR4,AT4,AV4,AX4,AZ4,BB4,BD4,BF4,BH4),"?")</f>
        <v>22.393333333333334</v>
      </c>
      <c r="BT4" s="38" t="s">
        <v>3</v>
      </c>
      <c r="BU4" s="32">
        <f t="shared" ref="BU4:BU31" si="23">IF(COUNT(B4,D4,F4,H4,J4,L4,N4,P4,R4,T4,V4,X4,Z4,AB4,AD4,AF4,AH4,AJ4,AL4,AN4,AP4,AR4,AT4,AV4,AX4,AZ4,BB4,BD4,BF4,BH4)&gt;1,STDEV(B4,D4,F4,H4,J4,L4,N4,P4,R4,T4,V4,X4,Z4,AB4,AD4,AF4,AH4,AJ4,AL4,AN4,AP4,AR4,AT4,AV4,AX4,AZ4,BB4,BD4,BF4,BH4),"?")</f>
        <v>1.8786266513701158</v>
      </c>
      <c r="BV4" s="39" t="s">
        <v>3</v>
      </c>
      <c r="BW4" s="32">
        <f t="shared" ref="BW4:BW31" si="24">IF(COUNT(B4)&gt;0,B4,"?")</f>
        <v>23.3</v>
      </c>
      <c r="BX4" s="35" t="s">
        <v>3</v>
      </c>
    </row>
    <row r="5" spans="1:76" ht="12.75" customHeight="1" x14ac:dyDescent="0.2">
      <c r="A5" s="16" t="s">
        <v>16</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16</v>
      </c>
      <c r="BL5" s="30"/>
      <c r="BM5" s="31"/>
      <c r="BN5" s="32"/>
      <c r="BO5" s="33"/>
      <c r="BP5" s="34"/>
      <c r="BQ5" s="35"/>
      <c r="BR5" s="36"/>
      <c r="BS5" s="37"/>
      <c r="BT5" s="38"/>
      <c r="BU5" s="32"/>
      <c r="BV5" s="39"/>
      <c r="BW5" s="32"/>
      <c r="BX5" s="35"/>
    </row>
    <row r="6" spans="1:76" ht="12.75" customHeight="1" x14ac:dyDescent="0.2">
      <c r="A6" s="10" t="s">
        <v>17</v>
      </c>
      <c r="B6" s="18"/>
      <c r="C6" s="4" t="str">
        <f>IF(AND((B6&gt;0),(B$4&gt;0)),(B6/B$4*100),"")</f>
        <v/>
      </c>
      <c r="D6" s="18">
        <v>10.3</v>
      </c>
      <c r="E6" s="4">
        <f>IF(AND((D6&gt;0),(D$4&gt;0)),(D6/D$4*100),"")</f>
        <v>55.376344086021504</v>
      </c>
      <c r="F6" s="18"/>
      <c r="G6" s="4" t="str">
        <f>IF(AND((F6&gt;0),(F$4&gt;0)),(F6/F$4*100),"")</f>
        <v/>
      </c>
      <c r="H6" s="18"/>
      <c r="I6" s="4" t="str">
        <f>IF(AND((H6&gt;0),(H$4&gt;0)),(H6/H$4*100),"")</f>
        <v/>
      </c>
      <c r="J6" s="18">
        <v>10.7</v>
      </c>
      <c r="K6" s="4">
        <f>IF(AND((J6&gt;0),(J$4&gt;0)),(J6/J$4*100),"")</f>
        <v>44.214876033057848</v>
      </c>
      <c r="L6" s="18">
        <v>10</v>
      </c>
      <c r="M6" s="4">
        <f>IF(AND((L6&gt;0),(L$4&gt;0)),(L6/L$4*100),"")</f>
        <v>42.016806722689076</v>
      </c>
      <c r="N6" s="18">
        <v>9.3000000000000007</v>
      </c>
      <c r="O6" s="4">
        <f>IF(AND((N6&gt;0),(N$4&gt;0)),(N6/N$4*100),"")</f>
        <v>38.589211618257266</v>
      </c>
      <c r="P6" s="18">
        <v>7.9</v>
      </c>
      <c r="Q6" s="4">
        <f>IF(AND((P6&gt;0),(P$4&gt;0)),(P6/P$4*100),"")</f>
        <v>36.574074074074076</v>
      </c>
      <c r="R6" s="18">
        <v>8.8000000000000007</v>
      </c>
      <c r="S6" s="4">
        <f>IF(AND((R6&gt;0),(R$4&gt;0)),(R6/R$4*100),"")</f>
        <v>42.307692307692307</v>
      </c>
      <c r="T6" s="18"/>
      <c r="U6" s="4" t="str">
        <f>IF(AND((T6&gt;0),(T$4&gt;0)),(T6/T$4*100),"")</f>
        <v/>
      </c>
      <c r="V6" s="18">
        <v>11.4</v>
      </c>
      <c r="W6" s="4">
        <f>IF(AND((V6&gt;0),(V$4&gt;0)),(V6/V$4*100),"")</f>
        <v>54.545454545454554</v>
      </c>
      <c r="X6" s="18"/>
      <c r="Y6" s="4" t="str">
        <f>IF(AND((X6&gt;0),(X$4&gt;0)),(X6/X$4*100),"")</f>
        <v/>
      </c>
      <c r="Z6" s="18"/>
      <c r="AA6" s="4" t="str">
        <f>IF(AND((Z6&gt;0),(Z$4&gt;0)),(Z6/Z$4*100),"")</f>
        <v/>
      </c>
      <c r="AB6" s="18">
        <v>6.7</v>
      </c>
      <c r="AC6" s="4">
        <f>IF(AND((AB6&gt;0),(AB$4&gt;0)),(AB6/AB$4*100),"")</f>
        <v>32.843137254901968</v>
      </c>
      <c r="AD6" s="18"/>
      <c r="AE6" s="4" t="str">
        <f t="shared" ref="AE6" si="25">IF(AND((AD6&gt;0),(AD$4&gt;0)),(AD6/AD$4*100),"")</f>
        <v/>
      </c>
      <c r="AF6" s="18"/>
      <c r="AG6" s="4" t="str">
        <f t="shared" ref="AG6" si="26">IF(AND((AF6&gt;0),(AF$4&gt;0)),(AF6/AF$4*100),"")</f>
        <v/>
      </c>
      <c r="AH6" s="18"/>
      <c r="AI6" s="4" t="str">
        <f t="shared" ref="AI6" si="27">IF(AND((AH6&gt;0),(AH$4&gt;0)),(AH6/AH$4*100),"")</f>
        <v/>
      </c>
      <c r="AJ6" s="18"/>
      <c r="AK6" s="4" t="str">
        <f t="shared" ref="AK6" si="28">IF(AND((AJ6&gt;0),(AJ$4&gt;0)),(AJ6/AJ$4*100),"")</f>
        <v/>
      </c>
      <c r="AL6" s="18"/>
      <c r="AM6" s="4" t="str">
        <f t="shared" ref="AM6" si="29">IF(AND((AL6&gt;0),(AL$4&gt;0)),(AL6/AL$4*100),"")</f>
        <v/>
      </c>
      <c r="AN6" s="18"/>
      <c r="AO6" s="4" t="str">
        <f t="shared" ref="AO6" si="30">IF(AND((AN6&gt;0),(AN$4&gt;0)),(AN6/AN$4*100),"")</f>
        <v/>
      </c>
      <c r="AP6" s="18"/>
      <c r="AQ6" s="4" t="str">
        <f t="shared" ref="AQ6" si="31">IF(AND((AP6&gt;0),(AP$4&gt;0)),(AP6/AP$4*100),"")</f>
        <v/>
      </c>
      <c r="AR6" s="18"/>
      <c r="AS6" s="4" t="str">
        <f t="shared" ref="AS6" si="32">IF(AND((AR6&gt;0),(AR$4&gt;0)),(AR6/AR$4*100),"")</f>
        <v/>
      </c>
      <c r="AT6" s="18"/>
      <c r="AU6" s="4" t="str">
        <f t="shared" ref="AU6" si="33">IF(AND((AT6&gt;0),(AT$4&gt;0)),(AT6/AT$4*100),"")</f>
        <v/>
      </c>
      <c r="AV6" s="18"/>
      <c r="AW6" s="4" t="str">
        <f t="shared" ref="AW6" si="34">IF(AND((AV6&gt;0),(AV$4&gt;0)),(AV6/AV$4*100),"")</f>
        <v/>
      </c>
      <c r="AX6" s="18"/>
      <c r="AY6" s="4" t="str">
        <f t="shared" ref="AY6" si="35">IF(AND((AX6&gt;0),(AX$4&gt;0)),(AX6/AX$4*100),"")</f>
        <v/>
      </c>
      <c r="AZ6" s="18"/>
      <c r="BA6" s="4" t="str">
        <f t="shared" ref="BA6" si="36">IF(AND((AZ6&gt;0),(AZ$4&gt;0)),(AZ6/AZ$4*100),"")</f>
        <v/>
      </c>
      <c r="BB6" s="18"/>
      <c r="BC6" s="4" t="str">
        <f t="shared" ref="BC6" si="37">IF(AND((BB6&gt;0),(BB$4&gt;0)),(BB6/BB$4*100),"")</f>
        <v/>
      </c>
      <c r="BD6" s="18"/>
      <c r="BE6" s="4" t="str">
        <f t="shared" ref="BE6" si="38">IF(AND((BD6&gt;0),(BD$4&gt;0)),(BD6/BD$4*100),"")</f>
        <v/>
      </c>
      <c r="BF6" s="18"/>
      <c r="BG6" s="4" t="str">
        <f t="shared" ref="BG6" si="39">IF(AND((BF6&gt;0),(BF$4&gt;0)),(BF6/BF$4*100),"")</f>
        <v/>
      </c>
      <c r="BH6" s="18"/>
      <c r="BI6" s="4" t="str">
        <f t="shared" ref="BI6" si="40">IF(AND((BH6&gt;0),(BH$4&gt;0)),(BH6/BH$4*100),"")</f>
        <v/>
      </c>
      <c r="BK6" s="57" t="s">
        <v>17</v>
      </c>
      <c r="BL6" s="30">
        <f t="shared" si="16"/>
        <v>8</v>
      </c>
      <c r="BM6" s="31">
        <f t="shared" si="17"/>
        <v>6.7</v>
      </c>
      <c r="BN6" s="32" t="str">
        <f t="shared" si="18"/>
        <v>–</v>
      </c>
      <c r="BO6" s="33">
        <f t="shared" si="19"/>
        <v>11.4</v>
      </c>
      <c r="BP6" s="34">
        <f t="shared" si="20"/>
        <v>32.843137254901968</v>
      </c>
      <c r="BQ6" s="35" t="str">
        <f t="shared" ref="BQ6:BQ30" si="41">IF(COUNT(BP6)&gt;0,"–","?")</f>
        <v>–</v>
      </c>
      <c r="BR6" s="36">
        <f t="shared" si="21"/>
        <v>55.376344086021504</v>
      </c>
      <c r="BS6" s="37">
        <f t="shared" si="22"/>
        <v>9.3875000000000011</v>
      </c>
      <c r="BT6" s="38">
        <f t="shared" ref="BT6:BT30" si="42">IF(SUM(C6,E6,G6,I6,K6,M6,O6,Q6,S6,U6,W6,Y6,AA6,AC6,AE6,AG6,AI6,AK6,AM6,AO6,AQ6,AS6,AU6,AW6,AY6,BA6,BC6,BE6,BG6,BI6)&gt;0,AVERAGE(C6,E6,G6,I6,K6,M6,O6,Q6,S6,U6,W6,Y6,AA6,AC6,AE6,AG6,AI6,AK6,AM6,AO6,AQ6,AS6,AU6,AW6,AY6,BA6,BC6,BE6,BG6,BI6),"?")</f>
        <v>43.308449580268579</v>
      </c>
      <c r="BU6" s="32">
        <f t="shared" si="23"/>
        <v>1.5477518258059682</v>
      </c>
      <c r="BV6" s="39">
        <f t="shared" ref="BV6:BV30" si="43">IF(COUNT(C6,E6,G6,I6,K6,M6,O6,Q6,S6,U6,W6,Y6,AA6,AC6,AE6,AG6,AI6,AK6,AM6,AO6,AQ6,AS6,AU6,AW6,AY6,BA6,BC6,BE6,BG6,BI6)&gt;1,STDEV(C6,E6,G6,I6,K6,M6,O6,Q6,S6,U6,W6,Y6,AA6,AC6,AE6,AG6,AI6,AK6,AM6,AO6,AQ6,AS6,AU6,AW6,AY6,BA6,BC6,BE6,BG6,BI6),"?")</f>
        <v>8.0404478034679734</v>
      </c>
      <c r="BW6" s="32" t="str">
        <f t="shared" si="24"/>
        <v>?</v>
      </c>
      <c r="BX6" s="35" t="str">
        <f t="shared" ref="BX6:BX30" si="44">IF(COUNT(C6)&gt;0,C6,"?")</f>
        <v>?</v>
      </c>
    </row>
    <row r="7" spans="1:76" ht="12.75" customHeight="1" x14ac:dyDescent="0.2">
      <c r="A7" s="10" t="s">
        <v>18</v>
      </c>
      <c r="B7" s="19">
        <v>6.5</v>
      </c>
      <c r="C7" s="4">
        <f>IF(AND((B7&gt;0),(B$4&gt;0)),(B7/B$4*100),"")</f>
        <v>27.896995708154503</v>
      </c>
      <c r="D7" s="19">
        <v>5.9</v>
      </c>
      <c r="E7" s="4">
        <f>IF(AND((D7&gt;0),(D$4&gt;0)),(D7/D$4*100),"")</f>
        <v>31.72043010752688</v>
      </c>
      <c r="F7" s="19">
        <v>6.3</v>
      </c>
      <c r="G7" s="4">
        <f>IF(AND((F7&gt;0),(F$4&gt;0)),(F7/F$4*100),"")</f>
        <v>26.25</v>
      </c>
      <c r="H7" s="19">
        <v>6.8</v>
      </c>
      <c r="I7" s="4">
        <f>IF(AND((H7&gt;0),(H$4&gt;0)),(H7/H$4*100),"")</f>
        <v>33.333333333333336</v>
      </c>
      <c r="J7" s="19">
        <v>5.7</v>
      </c>
      <c r="K7" s="4">
        <f>IF(AND((J7&gt;0),(J$4&gt;0)),(J7/J$4*100),"")</f>
        <v>23.553719008264466</v>
      </c>
      <c r="L7" s="19">
        <v>6</v>
      </c>
      <c r="M7" s="4">
        <f>IF(AND((L7&gt;0),(L$4&gt;0)),(L7/L$4*100),"")</f>
        <v>25.210084033613445</v>
      </c>
      <c r="N7" s="19">
        <v>6.3</v>
      </c>
      <c r="O7" s="4">
        <f>IF(AND((N7&gt;0),(N$4&gt;0)),(N7/N$4*100),"")</f>
        <v>26.14107883817427</v>
      </c>
      <c r="P7" s="19">
        <v>6.2</v>
      </c>
      <c r="Q7" s="4">
        <f>IF(AND((P7&gt;0),(P$4&gt;0)),(P7/P$4*100),"")</f>
        <v>28.703703703703702</v>
      </c>
      <c r="R7" s="19">
        <v>4.9000000000000004</v>
      </c>
      <c r="S7" s="4">
        <f>IF(AND((R7&gt;0),(R$4&gt;0)),(R7/R$4*100),"")</f>
        <v>23.557692307692307</v>
      </c>
      <c r="T7" s="19">
        <v>5.8</v>
      </c>
      <c r="U7" s="4">
        <f>IF(AND((T7&gt;0),(T$4&gt;0)),(T7/T$4*100),"")</f>
        <v>24.680851063829788</v>
      </c>
      <c r="V7" s="19">
        <v>6.2</v>
      </c>
      <c r="W7" s="4">
        <f>IF(AND((V7&gt;0),(V$4&gt;0)),(V7/V$4*100),"")</f>
        <v>29.665071770334933</v>
      </c>
      <c r="X7" s="19">
        <v>5.3</v>
      </c>
      <c r="Y7" s="4">
        <f>IF(AND((X7&gt;0),(X$4&gt;0)),(X7/X$4*100),"")</f>
        <v>21.285140562248998</v>
      </c>
      <c r="Z7" s="19">
        <v>4.9000000000000004</v>
      </c>
      <c r="AA7" s="4">
        <f>IF(AND((Z7&gt;0),(Z$4&gt;0)),(Z7/Z$4*100),"")</f>
        <v>22.685185185185187</v>
      </c>
      <c r="AB7" s="19">
        <v>5.7</v>
      </c>
      <c r="AC7" s="4">
        <f>IF(AND((AB7&gt;0),(AB$4&gt;0)),(AB7/AB$4*100),"")</f>
        <v>27.941176470588236</v>
      </c>
      <c r="AD7" s="19">
        <v>6.4</v>
      </c>
      <c r="AE7" s="4">
        <f t="shared" ref="AE7" si="45">IF(AND((AD7&gt;0),(AD$4&gt;0)),(AD7/AD$4*100),"")</f>
        <v>26.890756302521009</v>
      </c>
      <c r="AF7" s="19"/>
      <c r="AG7" s="4" t="str">
        <f t="shared" ref="AG7" si="46">IF(AND((AF7&gt;0),(AF$4&gt;0)),(AF7/AF$4*100),"")</f>
        <v/>
      </c>
      <c r="AH7" s="19"/>
      <c r="AI7" s="4" t="str">
        <f t="shared" ref="AI7" si="47">IF(AND((AH7&gt;0),(AH$4&gt;0)),(AH7/AH$4*100),"")</f>
        <v/>
      </c>
      <c r="AJ7" s="19"/>
      <c r="AK7" s="4" t="str">
        <f t="shared" ref="AK7" si="48">IF(AND((AJ7&gt;0),(AJ$4&gt;0)),(AJ7/AJ$4*100),"")</f>
        <v/>
      </c>
      <c r="AL7" s="19"/>
      <c r="AM7" s="4" t="str">
        <f t="shared" ref="AM7" si="49">IF(AND((AL7&gt;0),(AL$4&gt;0)),(AL7/AL$4*100),"")</f>
        <v/>
      </c>
      <c r="AN7" s="19"/>
      <c r="AO7" s="4" t="str">
        <f t="shared" ref="AO7" si="50">IF(AND((AN7&gt;0),(AN$4&gt;0)),(AN7/AN$4*100),"")</f>
        <v/>
      </c>
      <c r="AP7" s="19"/>
      <c r="AQ7" s="4" t="str">
        <f t="shared" ref="AQ7" si="51">IF(AND((AP7&gt;0),(AP$4&gt;0)),(AP7/AP$4*100),"")</f>
        <v/>
      </c>
      <c r="AR7" s="19"/>
      <c r="AS7" s="4" t="str">
        <f t="shared" ref="AS7" si="52">IF(AND((AR7&gt;0),(AR$4&gt;0)),(AR7/AR$4*100),"")</f>
        <v/>
      </c>
      <c r="AT7" s="19"/>
      <c r="AU7" s="4" t="str">
        <f t="shared" ref="AU7" si="53">IF(AND((AT7&gt;0),(AT$4&gt;0)),(AT7/AT$4*100),"")</f>
        <v/>
      </c>
      <c r="AV7" s="19"/>
      <c r="AW7" s="4" t="str">
        <f t="shared" ref="AW7" si="54">IF(AND((AV7&gt;0),(AV$4&gt;0)),(AV7/AV$4*100),"")</f>
        <v/>
      </c>
      <c r="AX7" s="19"/>
      <c r="AY7" s="4" t="str">
        <f t="shared" ref="AY7" si="55">IF(AND((AX7&gt;0),(AX$4&gt;0)),(AX7/AX$4*100),"")</f>
        <v/>
      </c>
      <c r="AZ7" s="19"/>
      <c r="BA7" s="4" t="str">
        <f t="shared" ref="BA7" si="56">IF(AND((AZ7&gt;0),(AZ$4&gt;0)),(AZ7/AZ$4*100),"")</f>
        <v/>
      </c>
      <c r="BB7" s="19"/>
      <c r="BC7" s="4" t="str">
        <f t="shared" ref="BC7" si="57">IF(AND((BB7&gt;0),(BB$4&gt;0)),(BB7/BB$4*100),"")</f>
        <v/>
      </c>
      <c r="BD7" s="19"/>
      <c r="BE7" s="4" t="str">
        <f t="shared" ref="BE7" si="58">IF(AND((BD7&gt;0),(BD$4&gt;0)),(BD7/BD$4*100),"")</f>
        <v/>
      </c>
      <c r="BF7" s="19"/>
      <c r="BG7" s="4" t="str">
        <f t="shared" ref="BG7" si="59">IF(AND((BF7&gt;0),(BF$4&gt;0)),(BF7/BF$4*100),"")</f>
        <v/>
      </c>
      <c r="BH7" s="19"/>
      <c r="BI7" s="4" t="str">
        <f t="shared" ref="BI7" si="60">IF(AND((BH7&gt;0),(BH$4&gt;0)),(BH7/BH$4*100),"")</f>
        <v/>
      </c>
      <c r="BK7" s="57" t="s">
        <v>18</v>
      </c>
      <c r="BL7" s="30">
        <f t="shared" si="16"/>
        <v>15</v>
      </c>
      <c r="BM7" s="31">
        <f t="shared" si="17"/>
        <v>4.9000000000000004</v>
      </c>
      <c r="BN7" s="32" t="str">
        <f t="shared" si="18"/>
        <v>–</v>
      </c>
      <c r="BO7" s="33">
        <f t="shared" si="19"/>
        <v>6.8</v>
      </c>
      <c r="BP7" s="34">
        <f t="shared" si="20"/>
        <v>21.285140562248998</v>
      </c>
      <c r="BQ7" s="35" t="str">
        <f t="shared" si="41"/>
        <v>–</v>
      </c>
      <c r="BR7" s="36">
        <f t="shared" si="21"/>
        <v>33.333333333333336</v>
      </c>
      <c r="BS7" s="37">
        <f t="shared" si="22"/>
        <v>5.9266666666666667</v>
      </c>
      <c r="BT7" s="38">
        <f t="shared" si="42"/>
        <v>26.634347893011402</v>
      </c>
      <c r="BU7" s="32">
        <f t="shared" si="23"/>
        <v>0.558654847016687</v>
      </c>
      <c r="BV7" s="39">
        <f t="shared" si="43"/>
        <v>3.3485784698853909</v>
      </c>
      <c r="BW7" s="32">
        <f t="shared" si="24"/>
        <v>6.5</v>
      </c>
      <c r="BX7" s="35">
        <f t="shared" si="44"/>
        <v>27.896995708154503</v>
      </c>
    </row>
    <row r="8" spans="1:76" ht="12.75" customHeight="1" x14ac:dyDescent="0.2">
      <c r="A8" s="10" t="s">
        <v>19</v>
      </c>
      <c r="B8" s="19">
        <v>14</v>
      </c>
      <c r="C8" s="4">
        <f>IF(AND((B8&gt;0),(B$4&gt;0)),(B8/B$4*100),"")</f>
        <v>60.08583690987124</v>
      </c>
      <c r="D8" s="19"/>
      <c r="E8" s="4" t="str">
        <f>IF(AND((D8&gt;0),(D$4&gt;0)),(D8/D$4*100),"")</f>
        <v/>
      </c>
      <c r="F8" s="19">
        <v>12.9</v>
      </c>
      <c r="G8" s="4">
        <f>IF(AND((F8&gt;0),(F$4&gt;0)),(F8/F$4*100),"")</f>
        <v>53.75</v>
      </c>
      <c r="H8" s="19"/>
      <c r="I8" s="4" t="str">
        <f>IF(AND((H8&gt;0),(H$4&gt;0)),(H8/H$4*100),"")</f>
        <v/>
      </c>
      <c r="J8" s="19">
        <v>13.8</v>
      </c>
      <c r="K8" s="4">
        <f>IF(AND((J8&gt;0),(J$4&gt;0)),(J8/J$4*100),"")</f>
        <v>57.024793388429764</v>
      </c>
      <c r="L8" s="19">
        <v>14.2</v>
      </c>
      <c r="M8" s="4">
        <f>IF(AND((L8&gt;0),(L$4&gt;0)),(L8/L$4*100),"")</f>
        <v>59.663865546218489</v>
      </c>
      <c r="N8" s="19">
        <v>15.3</v>
      </c>
      <c r="O8" s="4">
        <f>IF(AND((N8&gt;0),(N$4&gt;0)),(N8/N$4*100),"")</f>
        <v>63.485477178423231</v>
      </c>
      <c r="P8" s="19"/>
      <c r="Q8" s="4" t="str">
        <f>IF(AND((P8&gt;0),(P$4&gt;0)),(P8/P$4*100),"")</f>
        <v/>
      </c>
      <c r="R8" s="19">
        <v>10.9</v>
      </c>
      <c r="S8" s="4">
        <f>IF(AND((R8&gt;0),(R$4&gt;0)),(R8/R$4*100),"")</f>
        <v>52.403846153846153</v>
      </c>
      <c r="T8" s="19"/>
      <c r="U8" s="4" t="str">
        <f>IF(AND((T8&gt;0),(T$4&gt;0)),(T8/T$4*100),"")</f>
        <v/>
      </c>
      <c r="V8" s="19">
        <v>14.7</v>
      </c>
      <c r="W8" s="4">
        <f>IF(AND((V8&gt;0),(V$4&gt;0)),(V8/V$4*100),"")</f>
        <v>70.334928229665067</v>
      </c>
      <c r="X8" s="19">
        <v>12.2</v>
      </c>
      <c r="Y8" s="4">
        <f>IF(AND((X8&gt;0),(X$4&gt;0)),(X8/X$4*100),"")</f>
        <v>48.99598393574297</v>
      </c>
      <c r="Z8" s="19">
        <v>12.2</v>
      </c>
      <c r="AA8" s="4">
        <f>IF(AND((Z8&gt;0),(Z$4&gt;0)),(Z8/Z$4*100),"")</f>
        <v>56.481481481481474</v>
      </c>
      <c r="AB8" s="19">
        <v>12.3</v>
      </c>
      <c r="AC8" s="4">
        <f>IF(AND((AB8&gt;0),(AB$4&gt;0)),(AB8/AB$4*100),"")</f>
        <v>60.294117647058833</v>
      </c>
      <c r="AD8" s="19">
        <v>14.5</v>
      </c>
      <c r="AE8" s="4">
        <f t="shared" ref="AE8" si="61">IF(AND((AD8&gt;0),(AD$4&gt;0)),(AD8/AD$4*100),"")</f>
        <v>60.924369747899156</v>
      </c>
      <c r="AF8" s="19"/>
      <c r="AG8" s="4" t="str">
        <f t="shared" ref="AG8" si="62">IF(AND((AF8&gt;0),(AF$4&gt;0)),(AF8/AF$4*100),"")</f>
        <v/>
      </c>
      <c r="AH8" s="19"/>
      <c r="AI8" s="4" t="str">
        <f t="shared" ref="AI8" si="63">IF(AND((AH8&gt;0),(AH$4&gt;0)),(AH8/AH$4*100),"")</f>
        <v/>
      </c>
      <c r="AJ8" s="19"/>
      <c r="AK8" s="4" t="str">
        <f t="shared" ref="AK8" si="64">IF(AND((AJ8&gt;0),(AJ$4&gt;0)),(AJ8/AJ$4*100),"")</f>
        <v/>
      </c>
      <c r="AL8" s="19"/>
      <c r="AM8" s="4" t="str">
        <f t="shared" ref="AM8" si="65">IF(AND((AL8&gt;0),(AL$4&gt;0)),(AL8/AL$4*100),"")</f>
        <v/>
      </c>
      <c r="AN8" s="19"/>
      <c r="AO8" s="4" t="str">
        <f t="shared" ref="AO8" si="66">IF(AND((AN8&gt;0),(AN$4&gt;0)),(AN8/AN$4*100),"")</f>
        <v/>
      </c>
      <c r="AP8" s="19"/>
      <c r="AQ8" s="4" t="str">
        <f t="shared" ref="AQ8" si="67">IF(AND((AP8&gt;0),(AP$4&gt;0)),(AP8/AP$4*100),"")</f>
        <v/>
      </c>
      <c r="AR8" s="19"/>
      <c r="AS8" s="4" t="str">
        <f t="shared" ref="AS8" si="68">IF(AND((AR8&gt;0),(AR$4&gt;0)),(AR8/AR$4*100),"")</f>
        <v/>
      </c>
      <c r="AT8" s="19"/>
      <c r="AU8" s="4" t="str">
        <f t="shared" ref="AU8" si="69">IF(AND((AT8&gt;0),(AT$4&gt;0)),(AT8/AT$4*100),"")</f>
        <v/>
      </c>
      <c r="AV8" s="19"/>
      <c r="AW8" s="4" t="str">
        <f t="shared" ref="AW8" si="70">IF(AND((AV8&gt;0),(AV$4&gt;0)),(AV8/AV$4*100),"")</f>
        <v/>
      </c>
      <c r="AX8" s="19"/>
      <c r="AY8" s="4" t="str">
        <f t="shared" ref="AY8" si="71">IF(AND((AX8&gt;0),(AX$4&gt;0)),(AX8/AX$4*100),"")</f>
        <v/>
      </c>
      <c r="AZ8" s="19"/>
      <c r="BA8" s="4" t="str">
        <f t="shared" ref="BA8" si="72">IF(AND((AZ8&gt;0),(AZ$4&gt;0)),(AZ8/AZ$4*100),"")</f>
        <v/>
      </c>
      <c r="BB8" s="19"/>
      <c r="BC8" s="4" t="str">
        <f t="shared" ref="BC8" si="73">IF(AND((BB8&gt;0),(BB$4&gt;0)),(BB8/BB$4*100),"")</f>
        <v/>
      </c>
      <c r="BD8" s="19"/>
      <c r="BE8" s="4" t="str">
        <f t="shared" ref="BE8" si="74">IF(AND((BD8&gt;0),(BD$4&gt;0)),(BD8/BD$4*100),"")</f>
        <v/>
      </c>
      <c r="BF8" s="19"/>
      <c r="BG8" s="4" t="str">
        <f t="shared" ref="BG8" si="75">IF(AND((BF8&gt;0),(BF$4&gt;0)),(BF8/BF$4*100),"")</f>
        <v/>
      </c>
      <c r="BH8" s="19"/>
      <c r="BI8" s="4" t="str">
        <f t="shared" ref="BI8" si="76">IF(AND((BH8&gt;0),(BH$4&gt;0)),(BH8/BH$4*100),"")</f>
        <v/>
      </c>
      <c r="BK8" s="57" t="s">
        <v>19</v>
      </c>
      <c r="BL8" s="30">
        <f t="shared" si="16"/>
        <v>11</v>
      </c>
      <c r="BM8" s="31">
        <f t="shared" si="17"/>
        <v>10.9</v>
      </c>
      <c r="BN8" s="32" t="str">
        <f t="shared" si="18"/>
        <v>–</v>
      </c>
      <c r="BO8" s="33">
        <f t="shared" si="19"/>
        <v>15.3</v>
      </c>
      <c r="BP8" s="34">
        <f t="shared" si="20"/>
        <v>48.99598393574297</v>
      </c>
      <c r="BQ8" s="35" t="str">
        <f t="shared" si="41"/>
        <v>–</v>
      </c>
      <c r="BR8" s="36">
        <f t="shared" si="21"/>
        <v>70.334928229665067</v>
      </c>
      <c r="BS8" s="37">
        <f t="shared" si="22"/>
        <v>13.363636363636367</v>
      </c>
      <c r="BT8" s="38">
        <f t="shared" si="42"/>
        <v>58.494972747148765</v>
      </c>
      <c r="BU8" s="32">
        <f t="shared" si="23"/>
        <v>1.350757363313432</v>
      </c>
      <c r="BV8" s="39">
        <f t="shared" si="43"/>
        <v>5.7809055003033407</v>
      </c>
      <c r="BW8" s="32">
        <f t="shared" si="24"/>
        <v>14</v>
      </c>
      <c r="BX8" s="35">
        <f t="shared" si="44"/>
        <v>60.08583690987124</v>
      </c>
    </row>
    <row r="9" spans="1:76" ht="12.75" customHeight="1" x14ac:dyDescent="0.2">
      <c r="A9" s="10" t="s">
        <v>21</v>
      </c>
      <c r="B9" s="19">
        <v>5</v>
      </c>
      <c r="C9" s="4">
        <f>IF(AND((B9&gt;0),(B$4&gt;0)),(B9/B$4*100),"")</f>
        <v>21.459227467811161</v>
      </c>
      <c r="D9" s="19">
        <v>5.4</v>
      </c>
      <c r="E9" s="4">
        <f>IF(AND((D9&gt;0),(D$4&gt;0)),(D9/D$4*100),"")</f>
        <v>29.032258064516132</v>
      </c>
      <c r="F9" s="19">
        <v>4.8</v>
      </c>
      <c r="G9" s="4">
        <f>IF(AND((F9&gt;0),(F$4&gt;0)),(F9/F$4*100),"")</f>
        <v>20</v>
      </c>
      <c r="H9" s="19">
        <v>4.5</v>
      </c>
      <c r="I9" s="4">
        <f>IF(AND((H9&gt;0),(H$4&gt;0)),(H9/H$4*100),"")</f>
        <v>22.058823529411768</v>
      </c>
      <c r="J9" s="19">
        <v>5</v>
      </c>
      <c r="K9" s="4">
        <f>IF(AND((J9&gt;0),(J$4&gt;0)),(J9/J$4*100),"")</f>
        <v>20.66115702479339</v>
      </c>
      <c r="L9" s="19">
        <v>5</v>
      </c>
      <c r="M9" s="4">
        <f>IF(AND((L9&gt;0),(L$4&gt;0)),(L9/L$4*100),"")</f>
        <v>21.008403361344538</v>
      </c>
      <c r="N9" s="19"/>
      <c r="O9" s="4" t="str">
        <f>IF(AND((N9&gt;0),(N$4&gt;0)),(N9/N$4*100),"")</f>
        <v/>
      </c>
      <c r="P9" s="19">
        <v>5.6</v>
      </c>
      <c r="Q9" s="4">
        <f>IF(AND((P9&gt;0),(P$4&gt;0)),(P9/P$4*100),"")</f>
        <v>25.925925925925924</v>
      </c>
      <c r="R9" s="19">
        <v>4.5</v>
      </c>
      <c r="S9" s="4">
        <f>IF(AND((R9&gt;0),(R$4&gt;0)),(R9/R$4*100),"")</f>
        <v>21.634615384615383</v>
      </c>
      <c r="T9" s="19"/>
      <c r="U9" s="4" t="str">
        <f>IF(AND((T9&gt;0),(T$4&gt;0)),(T9/T$4*100),"")</f>
        <v/>
      </c>
      <c r="V9" s="19">
        <v>5</v>
      </c>
      <c r="W9" s="4">
        <f>IF(AND((V9&gt;0),(V$4&gt;0)),(V9/V$4*100),"")</f>
        <v>23.923444976076556</v>
      </c>
      <c r="X9" s="19">
        <v>4.5999999999999996</v>
      </c>
      <c r="Y9" s="4">
        <f>IF(AND((X9&gt;0),(X$4&gt;0)),(X9/X$4*100),"")</f>
        <v>18.473895582329316</v>
      </c>
      <c r="Z9" s="19">
        <v>4.7</v>
      </c>
      <c r="AA9" s="4">
        <f>IF(AND((Z9&gt;0),(Z$4&gt;0)),(Z9/Z$4*100),"")</f>
        <v>21.75925925925926</v>
      </c>
      <c r="AB9" s="19">
        <v>4.0999999999999996</v>
      </c>
      <c r="AC9" s="4">
        <f>IF(AND((AB9&gt;0),(AB$4&gt;0)),(AB9/AB$4*100),"")</f>
        <v>20.098039215686274</v>
      </c>
      <c r="AD9" s="19">
        <v>4.9000000000000004</v>
      </c>
      <c r="AE9" s="4">
        <f t="shared" ref="AE9" si="77">IF(AND((AD9&gt;0),(AD$4&gt;0)),(AD9/AD$4*100),"")</f>
        <v>20.588235294117649</v>
      </c>
      <c r="AF9" s="19"/>
      <c r="AG9" s="4" t="str">
        <f t="shared" ref="AG9" si="78">IF(AND((AF9&gt;0),(AF$4&gt;0)),(AF9/AF$4*100),"")</f>
        <v/>
      </c>
      <c r="AH9" s="19"/>
      <c r="AI9" s="4" t="str">
        <f t="shared" ref="AI9" si="79">IF(AND((AH9&gt;0),(AH$4&gt;0)),(AH9/AH$4*100),"")</f>
        <v/>
      </c>
      <c r="AJ9" s="19"/>
      <c r="AK9" s="4" t="str">
        <f t="shared" ref="AK9" si="80">IF(AND((AJ9&gt;0),(AJ$4&gt;0)),(AJ9/AJ$4*100),"")</f>
        <v/>
      </c>
      <c r="AL9" s="19"/>
      <c r="AM9" s="4" t="str">
        <f t="shared" ref="AM9" si="81">IF(AND((AL9&gt;0),(AL$4&gt;0)),(AL9/AL$4*100),"")</f>
        <v/>
      </c>
      <c r="AN9" s="19"/>
      <c r="AO9" s="4" t="str">
        <f t="shared" ref="AO9" si="82">IF(AND((AN9&gt;0),(AN$4&gt;0)),(AN9/AN$4*100),"")</f>
        <v/>
      </c>
      <c r="AP9" s="19"/>
      <c r="AQ9" s="4" t="str">
        <f t="shared" ref="AQ9" si="83">IF(AND((AP9&gt;0),(AP$4&gt;0)),(AP9/AP$4*100),"")</f>
        <v/>
      </c>
      <c r="AR9" s="19"/>
      <c r="AS9" s="4" t="str">
        <f t="shared" ref="AS9" si="84">IF(AND((AR9&gt;0),(AR$4&gt;0)),(AR9/AR$4*100),"")</f>
        <v/>
      </c>
      <c r="AT9" s="19"/>
      <c r="AU9" s="4" t="str">
        <f t="shared" ref="AU9" si="85">IF(AND((AT9&gt;0),(AT$4&gt;0)),(AT9/AT$4*100),"")</f>
        <v/>
      </c>
      <c r="AV9" s="19"/>
      <c r="AW9" s="4" t="str">
        <f t="shared" ref="AW9" si="86">IF(AND((AV9&gt;0),(AV$4&gt;0)),(AV9/AV$4*100),"")</f>
        <v/>
      </c>
      <c r="AX9" s="19"/>
      <c r="AY9" s="4" t="str">
        <f t="shared" ref="AY9" si="87">IF(AND((AX9&gt;0),(AX$4&gt;0)),(AX9/AX$4*100),"")</f>
        <v/>
      </c>
      <c r="AZ9" s="19"/>
      <c r="BA9" s="4" t="str">
        <f t="shared" ref="BA9" si="88">IF(AND((AZ9&gt;0),(AZ$4&gt;0)),(AZ9/AZ$4*100),"")</f>
        <v/>
      </c>
      <c r="BB9" s="19"/>
      <c r="BC9" s="4" t="str">
        <f t="shared" ref="BC9" si="89">IF(AND((BB9&gt;0),(BB$4&gt;0)),(BB9/BB$4*100),"")</f>
        <v/>
      </c>
      <c r="BD9" s="19"/>
      <c r="BE9" s="4" t="str">
        <f t="shared" ref="BE9" si="90">IF(AND((BD9&gt;0),(BD$4&gt;0)),(BD9/BD$4*100),"")</f>
        <v/>
      </c>
      <c r="BF9" s="19"/>
      <c r="BG9" s="4" t="str">
        <f t="shared" ref="BG9" si="91">IF(AND((BF9&gt;0),(BF$4&gt;0)),(BF9/BF$4*100),"")</f>
        <v/>
      </c>
      <c r="BH9" s="19"/>
      <c r="BI9" s="4" t="str">
        <f t="shared" ref="BI9" si="92">IF(AND((BH9&gt;0),(BH$4&gt;0)),(BH9/BH$4*100),"")</f>
        <v/>
      </c>
      <c r="BK9" s="57" t="s">
        <v>21</v>
      </c>
      <c r="BL9" s="30">
        <f t="shared" si="16"/>
        <v>13</v>
      </c>
      <c r="BM9" s="31">
        <f t="shared" si="17"/>
        <v>4.0999999999999996</v>
      </c>
      <c r="BN9" s="32" t="str">
        <f t="shared" si="18"/>
        <v>–</v>
      </c>
      <c r="BO9" s="33">
        <f t="shared" si="19"/>
        <v>5.6</v>
      </c>
      <c r="BP9" s="34">
        <f t="shared" si="20"/>
        <v>18.473895582329316</v>
      </c>
      <c r="BQ9" s="35" t="str">
        <f t="shared" si="41"/>
        <v>–</v>
      </c>
      <c r="BR9" s="36">
        <f t="shared" si="21"/>
        <v>29.032258064516132</v>
      </c>
      <c r="BS9" s="37">
        <f t="shared" si="22"/>
        <v>4.8538461538461544</v>
      </c>
      <c r="BT9" s="38">
        <f t="shared" si="42"/>
        <v>22.047945006606717</v>
      </c>
      <c r="BU9" s="32">
        <f t="shared" si="23"/>
        <v>0.39288544686584465</v>
      </c>
      <c r="BV9" s="39">
        <f t="shared" si="43"/>
        <v>2.7964616537547871</v>
      </c>
      <c r="BW9" s="32">
        <f t="shared" si="24"/>
        <v>5</v>
      </c>
      <c r="BX9" s="35">
        <f t="shared" si="44"/>
        <v>21.459227467811161</v>
      </c>
    </row>
    <row r="10" spans="1:76" ht="12.75" customHeight="1" x14ac:dyDescent="0.2">
      <c r="A10" s="10" t="s">
        <v>20</v>
      </c>
      <c r="B10" s="19">
        <v>16.7</v>
      </c>
      <c r="C10" s="4">
        <f>IF(AND((B10&gt;0),(B$4&gt;0)),(B10/B$4*100),"")</f>
        <v>71.673819742489258</v>
      </c>
      <c r="D10" s="19">
        <v>18.7</v>
      </c>
      <c r="E10" s="4">
        <f>IF(AND((D10&gt;0),(D$4&gt;0)),(D10/D$4*100),"")</f>
        <v>100.53763440860214</v>
      </c>
      <c r="F10" s="19">
        <v>20.100000000000001</v>
      </c>
      <c r="G10" s="4">
        <f>IF(AND((F10&gt;0),(F$4&gt;0)),(F10/F$4*100),"")</f>
        <v>83.75</v>
      </c>
      <c r="H10" s="19"/>
      <c r="I10" s="4" t="str">
        <f>IF(AND((H10&gt;0),(H$4&gt;0)),(H10/H$4*100),"")</f>
        <v/>
      </c>
      <c r="J10" s="19">
        <v>22.7</v>
      </c>
      <c r="K10" s="4">
        <f>IF(AND((J10&gt;0),(J$4&gt;0)),(J10/J$4*100),"")</f>
        <v>93.801652892561975</v>
      </c>
      <c r="L10" s="19">
        <v>17.5</v>
      </c>
      <c r="M10" s="4">
        <f>IF(AND((L10&gt;0),(L$4&gt;0)),(L10/L$4*100),"")</f>
        <v>73.52941176470587</v>
      </c>
      <c r="N10" s="19">
        <v>22.9</v>
      </c>
      <c r="O10" s="4">
        <f>IF(AND((N10&gt;0),(N$4&gt;0)),(N10/N$4*100),"")</f>
        <v>95.020746887966794</v>
      </c>
      <c r="P10" s="19">
        <v>17.5</v>
      </c>
      <c r="Q10" s="4">
        <f>IF(AND((P10&gt;0),(P$4&gt;0)),(P10/P$4*100),"")</f>
        <v>81.018518518518505</v>
      </c>
      <c r="R10" s="19"/>
      <c r="S10" s="4" t="str">
        <f>IF(AND((R10&gt;0),(R$4&gt;0)),(R10/R$4*100),"")</f>
        <v/>
      </c>
      <c r="T10" s="19">
        <v>21.6</v>
      </c>
      <c r="U10" s="4">
        <f>IF(AND((T10&gt;0),(T$4&gt;0)),(T10/T$4*100),"")</f>
        <v>91.914893617021292</v>
      </c>
      <c r="V10" s="19">
        <v>18</v>
      </c>
      <c r="W10" s="4">
        <f>IF(AND((V10&gt;0),(V$4&gt;0)),(V10/V$4*100),"")</f>
        <v>86.124401913875602</v>
      </c>
      <c r="X10" s="19">
        <v>20</v>
      </c>
      <c r="Y10" s="4">
        <f>IF(AND((X10&gt;0),(X$4&gt;0)),(X10/X$4*100),"")</f>
        <v>80.321285140562253</v>
      </c>
      <c r="Z10" s="19"/>
      <c r="AA10" s="4" t="str">
        <f>IF(AND((Z10&gt;0),(Z$4&gt;0)),(Z10/Z$4*100),"")</f>
        <v/>
      </c>
      <c r="AB10" s="19"/>
      <c r="AC10" s="4" t="str">
        <f>IF(AND((AB10&gt;0),(AB$4&gt;0)),(AB10/AB$4*100),"")</f>
        <v/>
      </c>
      <c r="AD10" s="19">
        <v>19.100000000000001</v>
      </c>
      <c r="AE10" s="4">
        <f t="shared" ref="AE10" si="93">IF(AND((AD10&gt;0),(AD$4&gt;0)),(AD10/AD$4*100),"")</f>
        <v>80.252100840336141</v>
      </c>
      <c r="AF10" s="19"/>
      <c r="AG10" s="4" t="str">
        <f t="shared" ref="AG10" si="94">IF(AND((AF10&gt;0),(AF$4&gt;0)),(AF10/AF$4*100),"")</f>
        <v/>
      </c>
      <c r="AH10" s="19"/>
      <c r="AI10" s="4" t="str">
        <f t="shared" ref="AI10" si="95">IF(AND((AH10&gt;0),(AH$4&gt;0)),(AH10/AH$4*100),"")</f>
        <v/>
      </c>
      <c r="AJ10" s="19"/>
      <c r="AK10" s="4" t="str">
        <f t="shared" ref="AK10" si="96">IF(AND((AJ10&gt;0),(AJ$4&gt;0)),(AJ10/AJ$4*100),"")</f>
        <v/>
      </c>
      <c r="AL10" s="19"/>
      <c r="AM10" s="4" t="str">
        <f t="shared" ref="AM10" si="97">IF(AND((AL10&gt;0),(AL$4&gt;0)),(AL10/AL$4*100),"")</f>
        <v/>
      </c>
      <c r="AN10" s="19"/>
      <c r="AO10" s="4" t="str">
        <f t="shared" ref="AO10" si="98">IF(AND((AN10&gt;0),(AN$4&gt;0)),(AN10/AN$4*100),"")</f>
        <v/>
      </c>
      <c r="AP10" s="19"/>
      <c r="AQ10" s="4" t="str">
        <f t="shared" ref="AQ10" si="99">IF(AND((AP10&gt;0),(AP$4&gt;0)),(AP10/AP$4*100),"")</f>
        <v/>
      </c>
      <c r="AR10" s="19"/>
      <c r="AS10" s="4" t="str">
        <f t="shared" ref="AS10" si="100">IF(AND((AR10&gt;0),(AR$4&gt;0)),(AR10/AR$4*100),"")</f>
        <v/>
      </c>
      <c r="AT10" s="19"/>
      <c r="AU10" s="4" t="str">
        <f t="shared" ref="AU10" si="101">IF(AND((AT10&gt;0),(AT$4&gt;0)),(AT10/AT$4*100),"")</f>
        <v/>
      </c>
      <c r="AV10" s="19"/>
      <c r="AW10" s="4" t="str">
        <f t="shared" ref="AW10" si="102">IF(AND((AV10&gt;0),(AV$4&gt;0)),(AV10/AV$4*100),"")</f>
        <v/>
      </c>
      <c r="AX10" s="19"/>
      <c r="AY10" s="4" t="str">
        <f t="shared" ref="AY10" si="103">IF(AND((AX10&gt;0),(AX$4&gt;0)),(AX10/AX$4*100),"")</f>
        <v/>
      </c>
      <c r="AZ10" s="19"/>
      <c r="BA10" s="4" t="str">
        <f t="shared" ref="BA10" si="104">IF(AND((AZ10&gt;0),(AZ$4&gt;0)),(AZ10/AZ$4*100),"")</f>
        <v/>
      </c>
      <c r="BB10" s="19"/>
      <c r="BC10" s="4" t="str">
        <f t="shared" ref="BC10" si="105">IF(AND((BB10&gt;0),(BB$4&gt;0)),(BB10/BB$4*100),"")</f>
        <v/>
      </c>
      <c r="BD10" s="19"/>
      <c r="BE10" s="4" t="str">
        <f t="shared" ref="BE10" si="106">IF(AND((BD10&gt;0),(BD$4&gt;0)),(BD10/BD$4*100),"")</f>
        <v/>
      </c>
      <c r="BF10" s="19"/>
      <c r="BG10" s="4" t="str">
        <f t="shared" ref="BG10" si="107">IF(AND((BF10&gt;0),(BF$4&gt;0)),(BF10/BF$4*100),"")</f>
        <v/>
      </c>
      <c r="BH10" s="19"/>
      <c r="BI10" s="4" t="str">
        <f t="shared" ref="BI10" si="108">IF(AND((BH10&gt;0),(BH$4&gt;0)),(BH10/BH$4*100),"")</f>
        <v/>
      </c>
      <c r="BK10" s="57" t="s">
        <v>20</v>
      </c>
      <c r="BL10" s="30">
        <f t="shared" si="16"/>
        <v>11</v>
      </c>
      <c r="BM10" s="31">
        <f t="shared" si="17"/>
        <v>16.7</v>
      </c>
      <c r="BN10" s="32" t="str">
        <f t="shared" si="18"/>
        <v>–</v>
      </c>
      <c r="BO10" s="33">
        <f t="shared" si="19"/>
        <v>22.9</v>
      </c>
      <c r="BP10" s="34">
        <f t="shared" si="20"/>
        <v>71.673819742489258</v>
      </c>
      <c r="BQ10" s="35" t="str">
        <f t="shared" si="41"/>
        <v>–</v>
      </c>
      <c r="BR10" s="36">
        <f t="shared" si="21"/>
        <v>100.53763440860214</v>
      </c>
      <c r="BS10" s="37">
        <f t="shared" si="22"/>
        <v>19.527272727272727</v>
      </c>
      <c r="BT10" s="38">
        <f t="shared" si="42"/>
        <v>85.26767870242179</v>
      </c>
      <c r="BU10" s="32">
        <f t="shared" si="23"/>
        <v>2.1377983576993049</v>
      </c>
      <c r="BV10" s="39">
        <f t="shared" si="43"/>
        <v>9.1575296677424554</v>
      </c>
      <c r="BW10" s="32">
        <f t="shared" si="24"/>
        <v>16.7</v>
      </c>
      <c r="BX10" s="35">
        <f t="shared" si="44"/>
        <v>71.673819742489258</v>
      </c>
    </row>
    <row r="11" spans="1:76" ht="12.75" customHeight="1" x14ac:dyDescent="0.2">
      <c r="A11" s="10" t="s">
        <v>28</v>
      </c>
      <c r="B11" s="66">
        <f>IF(AND((B10&gt;0),(B3&gt;0)),(B10/B3),"")</f>
        <v>7.9904306220095686E-2</v>
      </c>
      <c r="C11" s="4" t="s">
        <v>3</v>
      </c>
      <c r="D11" s="66">
        <f>IF(AND((D10&gt;0),(D3&gt;0)),(D10/D3),"")</f>
        <v>0.10388888888888889</v>
      </c>
      <c r="E11" s="4" t="s">
        <v>3</v>
      </c>
      <c r="F11" s="66">
        <f>IF(AND((F10&gt;0),(F3&gt;0)),(F10/F3),"")</f>
        <v>9.3055555555555558E-2</v>
      </c>
      <c r="G11" s="4" t="s">
        <v>3</v>
      </c>
      <c r="H11" s="66" t="str">
        <f>IF(AND((H10&gt;0),(H3&gt;0)),(H10/H3),"")</f>
        <v/>
      </c>
      <c r="I11" s="4" t="s">
        <v>3</v>
      </c>
      <c r="J11" s="66">
        <f>IF(AND((J10&gt;0),(J3&gt;0)),(J10/J3),"")</f>
        <v>0.1070754716981132</v>
      </c>
      <c r="K11" s="4" t="s">
        <v>3</v>
      </c>
      <c r="L11" s="66">
        <f>IF(AND((L10&gt;0),(L3&gt;0)),(L10/L3),"")</f>
        <v>8.7499999999999994E-2</v>
      </c>
      <c r="M11" s="4" t="s">
        <v>3</v>
      </c>
      <c r="N11" s="66">
        <f>IF(AND((N10&gt;0),(N3&gt;0)),(N10/N3),"")</f>
        <v>0.10751173708920188</v>
      </c>
      <c r="O11" s="4" t="s">
        <v>3</v>
      </c>
      <c r="P11" s="66">
        <f>IF(AND((P10&gt;0),(P3&gt;0)),(P10/P3),"")</f>
        <v>8.9285714285714288E-2</v>
      </c>
      <c r="Q11" s="4" t="s">
        <v>3</v>
      </c>
      <c r="R11" s="66" t="str">
        <f>IF(AND((R10&gt;0),(R3&gt;0)),(R10/R3),"")</f>
        <v/>
      </c>
      <c r="S11" s="4" t="s">
        <v>3</v>
      </c>
      <c r="T11" s="66">
        <f>IF(AND((T10&gt;0),(T3&gt;0)),(T10/T3),"")</f>
        <v>0.12203389830508475</v>
      </c>
      <c r="U11" s="4" t="s">
        <v>3</v>
      </c>
      <c r="V11" s="66">
        <f>IF(AND((V10&gt;0),(V3&gt;0)),(V10/V3),"")</f>
        <v>0.09</v>
      </c>
      <c r="W11" s="4" t="s">
        <v>3</v>
      </c>
      <c r="X11" s="66">
        <f>IF(AND((X10&gt;0),(X3&gt;0)),(X10/X3),"")</f>
        <v>0.10869565217391304</v>
      </c>
      <c r="Y11" s="4" t="s">
        <v>3</v>
      </c>
      <c r="Z11" s="66" t="str">
        <f>IF(AND((Z10&gt;0),(Z3&gt;0)),(Z10/Z3),"")</f>
        <v/>
      </c>
      <c r="AA11" s="4" t="s">
        <v>3</v>
      </c>
      <c r="AB11" s="66" t="str">
        <f>IF(AND((AB10&gt;0),(AB3&gt;0)),(AB10/AB3),"")</f>
        <v/>
      </c>
      <c r="AC11" s="4" t="s">
        <v>3</v>
      </c>
      <c r="AD11" s="66">
        <f t="shared" ref="AD11" si="109">IF(AND((AD10&gt;0),(AD3&gt;0)),(AD10/AD3),"")</f>
        <v>8.9671361502347419E-2</v>
      </c>
      <c r="AE11" s="4" t="s">
        <v>3</v>
      </c>
      <c r="AF11" s="66" t="str">
        <f t="shared" ref="AF11" si="110">IF(AND((AF10&gt;0),(AF3&gt;0)),(AF10/AF3),"")</f>
        <v/>
      </c>
      <c r="AG11" s="4" t="s">
        <v>3</v>
      </c>
      <c r="AH11" s="66" t="str">
        <f t="shared" ref="AH11" si="111">IF(AND((AH10&gt;0),(AH3&gt;0)),(AH10/AH3),"")</f>
        <v/>
      </c>
      <c r="AI11" s="4" t="s">
        <v>3</v>
      </c>
      <c r="AJ11" s="66" t="str">
        <f t="shared" ref="AJ11" si="112">IF(AND((AJ10&gt;0),(AJ3&gt;0)),(AJ10/AJ3),"")</f>
        <v/>
      </c>
      <c r="AK11" s="4" t="s">
        <v>3</v>
      </c>
      <c r="AL11" s="66" t="str">
        <f t="shared" ref="AL11" si="113">IF(AND((AL10&gt;0),(AL3&gt;0)),(AL10/AL3),"")</f>
        <v/>
      </c>
      <c r="AM11" s="4" t="s">
        <v>3</v>
      </c>
      <c r="AN11" s="66" t="str">
        <f t="shared" ref="AN11" si="114">IF(AND((AN10&gt;0),(AN3&gt;0)),(AN10/AN3),"")</f>
        <v/>
      </c>
      <c r="AO11" s="4" t="s">
        <v>3</v>
      </c>
      <c r="AP11" s="66" t="str">
        <f t="shared" ref="AP11" si="115">IF(AND((AP10&gt;0),(AP3&gt;0)),(AP10/AP3),"")</f>
        <v/>
      </c>
      <c r="AQ11" s="4" t="s">
        <v>3</v>
      </c>
      <c r="AR11" s="66" t="str">
        <f t="shared" ref="AR11" si="116">IF(AND((AR10&gt;0),(AR3&gt;0)),(AR10/AR3),"")</f>
        <v/>
      </c>
      <c r="AS11" s="4" t="s">
        <v>3</v>
      </c>
      <c r="AT11" s="66" t="str">
        <f t="shared" ref="AT11" si="117">IF(AND((AT10&gt;0),(AT3&gt;0)),(AT10/AT3),"")</f>
        <v/>
      </c>
      <c r="AU11" s="4" t="s">
        <v>3</v>
      </c>
      <c r="AV11" s="66" t="str">
        <f t="shared" ref="AV11" si="118">IF(AND((AV10&gt;0),(AV3&gt;0)),(AV10/AV3),"")</f>
        <v/>
      </c>
      <c r="AW11" s="4" t="s">
        <v>3</v>
      </c>
      <c r="AX11" s="66" t="str">
        <f t="shared" ref="AX11" si="119">IF(AND((AX10&gt;0),(AX3&gt;0)),(AX10/AX3),"")</f>
        <v/>
      </c>
      <c r="AY11" s="4" t="s">
        <v>3</v>
      </c>
      <c r="AZ11" s="66" t="str">
        <f t="shared" ref="AZ11" si="120">IF(AND((AZ10&gt;0),(AZ3&gt;0)),(AZ10/AZ3),"")</f>
        <v/>
      </c>
      <c r="BA11" s="4" t="s">
        <v>3</v>
      </c>
      <c r="BB11" s="66" t="str">
        <f t="shared" ref="BB11" si="121">IF(AND((BB10&gt;0),(BB3&gt;0)),(BB10/BB3),"")</f>
        <v/>
      </c>
      <c r="BC11" s="4" t="s">
        <v>3</v>
      </c>
      <c r="BD11" s="66" t="str">
        <f t="shared" ref="BD11" si="122">IF(AND((BD10&gt;0),(BD3&gt;0)),(BD10/BD3),"")</f>
        <v/>
      </c>
      <c r="BE11" s="4" t="s">
        <v>3</v>
      </c>
      <c r="BF11" s="66" t="str">
        <f t="shared" ref="BF11" si="123">IF(AND((BF10&gt;0),(BF3&gt;0)),(BF10/BF3),"")</f>
        <v/>
      </c>
      <c r="BG11" s="4" t="s">
        <v>3</v>
      </c>
      <c r="BH11" s="66" t="str">
        <f t="shared" ref="BH11" si="124">IF(AND((BH10&gt;0),(BH3&gt;0)),(BH10/BH3),"")</f>
        <v/>
      </c>
      <c r="BI11" s="4" t="s">
        <v>3</v>
      </c>
      <c r="BK11" s="57" t="s">
        <v>28</v>
      </c>
      <c r="BL11" s="30">
        <f t="shared" si="16"/>
        <v>11</v>
      </c>
      <c r="BM11" s="40">
        <f t="shared" si="17"/>
        <v>7.9904306220095686E-2</v>
      </c>
      <c r="BN11" s="22" t="str">
        <f t="shared" si="18"/>
        <v>–</v>
      </c>
      <c r="BO11" s="41">
        <f t="shared" si="19"/>
        <v>0.12203389830508475</v>
      </c>
      <c r="BP11" s="24" t="str">
        <f t="shared" si="20"/>
        <v/>
      </c>
      <c r="BQ11" s="6" t="s">
        <v>3</v>
      </c>
      <c r="BR11" s="26" t="str">
        <f t="shared" si="21"/>
        <v/>
      </c>
      <c r="BS11" s="42">
        <f t="shared" si="22"/>
        <v>9.8056598701719511E-2</v>
      </c>
      <c r="BT11" s="28" t="s">
        <v>3</v>
      </c>
      <c r="BU11" s="43">
        <f t="shared" si="23"/>
        <v>1.2533806309095312E-2</v>
      </c>
      <c r="BV11" s="29" t="s">
        <v>3</v>
      </c>
      <c r="BW11" s="43">
        <f t="shared" si="24"/>
        <v>7.9904306220095686E-2</v>
      </c>
      <c r="BX11" s="25" t="s">
        <v>3</v>
      </c>
    </row>
    <row r="12" spans="1:76" ht="12.75" customHeight="1" x14ac:dyDescent="0.2">
      <c r="A12" s="10" t="s">
        <v>29</v>
      </c>
      <c r="B12" s="66" t="str">
        <f>IF(AND((B6&gt;0),(B8&gt;0)),(B6/B8),"")</f>
        <v/>
      </c>
      <c r="C12" s="4" t="s">
        <v>3</v>
      </c>
      <c r="D12" s="66" t="str">
        <f>IF(AND((D6&gt;0),(D8&gt;0)),(D6/D8),"")</f>
        <v/>
      </c>
      <c r="E12" s="4" t="s">
        <v>3</v>
      </c>
      <c r="F12" s="66" t="str">
        <f>IF(AND((F6&gt;0),(F8&gt;0)),(F6/F8),"")</f>
        <v/>
      </c>
      <c r="G12" s="4" t="s">
        <v>3</v>
      </c>
      <c r="H12" s="66" t="str">
        <f>IF(AND((H6&gt;0),(H8&gt;0)),(H6/H8),"")</f>
        <v/>
      </c>
      <c r="I12" s="4" t="s">
        <v>3</v>
      </c>
      <c r="J12" s="66">
        <f>IF(AND((J6&gt;0),(J8&gt;0)),(J6/J8),"")</f>
        <v>0.7753623188405796</v>
      </c>
      <c r="K12" s="4" t="s">
        <v>3</v>
      </c>
      <c r="L12" s="66">
        <f>IF(AND((L6&gt;0),(L8&gt;0)),(L6/L8),"")</f>
        <v>0.70422535211267612</v>
      </c>
      <c r="M12" s="4" t="s">
        <v>3</v>
      </c>
      <c r="N12" s="66">
        <f>IF(AND((N6&gt;0),(N8&gt;0)),(N6/N8),"")</f>
        <v>0.60784313725490202</v>
      </c>
      <c r="O12" s="4" t="s">
        <v>3</v>
      </c>
      <c r="P12" s="66" t="str">
        <f>IF(AND((P6&gt;0),(P8&gt;0)),(P6/P8),"")</f>
        <v/>
      </c>
      <c r="Q12" s="4" t="s">
        <v>3</v>
      </c>
      <c r="R12" s="66">
        <f>IF(AND((R6&gt;0),(R8&gt;0)),(R6/R8),"")</f>
        <v>0.80733944954128445</v>
      </c>
      <c r="S12" s="4" t="s">
        <v>3</v>
      </c>
      <c r="T12" s="66" t="str">
        <f>IF(AND((T6&gt;0),(T8&gt;0)),(T6/T8),"")</f>
        <v/>
      </c>
      <c r="U12" s="4" t="s">
        <v>3</v>
      </c>
      <c r="V12" s="66">
        <f>IF(AND((V6&gt;0),(V8&gt;0)),(V6/V8),"")</f>
        <v>0.77551020408163274</v>
      </c>
      <c r="W12" s="4" t="s">
        <v>3</v>
      </c>
      <c r="X12" s="66" t="str">
        <f>IF(AND((X6&gt;0),(X8&gt;0)),(X6/X8),"")</f>
        <v/>
      </c>
      <c r="Y12" s="4" t="s">
        <v>3</v>
      </c>
      <c r="Z12" s="66" t="str">
        <f>IF(AND((Z6&gt;0),(Z8&gt;0)),(Z6/Z8),"")</f>
        <v/>
      </c>
      <c r="AA12" s="4" t="s">
        <v>3</v>
      </c>
      <c r="AB12" s="66">
        <f>IF(AND((AB6&gt;0),(AB8&gt;0)),(AB6/AB8),"")</f>
        <v>0.54471544715447151</v>
      </c>
      <c r="AC12" s="4" t="s">
        <v>3</v>
      </c>
      <c r="AD12" s="66" t="str">
        <f t="shared" ref="AD12" si="125">IF(AND((AD6&gt;0),(AD8&gt;0)),(AD6/AD8),"")</f>
        <v/>
      </c>
      <c r="AE12" s="4" t="s">
        <v>3</v>
      </c>
      <c r="AF12" s="66" t="str">
        <f t="shared" ref="AF12" si="126">IF(AND((AF6&gt;0),(AF8&gt;0)),(AF6/AF8),"")</f>
        <v/>
      </c>
      <c r="AG12" s="4" t="s">
        <v>3</v>
      </c>
      <c r="AH12" s="66" t="str">
        <f t="shared" ref="AH12" si="127">IF(AND((AH6&gt;0),(AH8&gt;0)),(AH6/AH8),"")</f>
        <v/>
      </c>
      <c r="AI12" s="4" t="s">
        <v>3</v>
      </c>
      <c r="AJ12" s="66" t="str">
        <f t="shared" ref="AJ12" si="128">IF(AND((AJ6&gt;0),(AJ8&gt;0)),(AJ6/AJ8),"")</f>
        <v/>
      </c>
      <c r="AK12" s="4" t="s">
        <v>3</v>
      </c>
      <c r="AL12" s="66" t="str">
        <f t="shared" ref="AL12" si="129">IF(AND((AL6&gt;0),(AL8&gt;0)),(AL6/AL8),"")</f>
        <v/>
      </c>
      <c r="AM12" s="4" t="s">
        <v>3</v>
      </c>
      <c r="AN12" s="66" t="str">
        <f t="shared" ref="AN12" si="130">IF(AND((AN6&gt;0),(AN8&gt;0)),(AN6/AN8),"")</f>
        <v/>
      </c>
      <c r="AO12" s="4" t="s">
        <v>3</v>
      </c>
      <c r="AP12" s="66" t="str">
        <f t="shared" ref="AP12" si="131">IF(AND((AP6&gt;0),(AP8&gt;0)),(AP6/AP8),"")</f>
        <v/>
      </c>
      <c r="AQ12" s="4" t="s">
        <v>3</v>
      </c>
      <c r="AR12" s="66" t="str">
        <f t="shared" ref="AR12" si="132">IF(AND((AR6&gt;0),(AR8&gt;0)),(AR6/AR8),"")</f>
        <v/>
      </c>
      <c r="AS12" s="4" t="s">
        <v>3</v>
      </c>
      <c r="AT12" s="66" t="str">
        <f t="shared" ref="AT12" si="133">IF(AND((AT6&gt;0),(AT8&gt;0)),(AT6/AT8),"")</f>
        <v/>
      </c>
      <c r="AU12" s="4" t="s">
        <v>3</v>
      </c>
      <c r="AV12" s="66" t="str">
        <f t="shared" ref="AV12" si="134">IF(AND((AV6&gt;0),(AV8&gt;0)),(AV6/AV8),"")</f>
        <v/>
      </c>
      <c r="AW12" s="4" t="s">
        <v>3</v>
      </c>
      <c r="AX12" s="66" t="str">
        <f t="shared" ref="AX12" si="135">IF(AND((AX6&gt;0),(AX8&gt;0)),(AX6/AX8),"")</f>
        <v/>
      </c>
      <c r="AY12" s="4" t="s">
        <v>3</v>
      </c>
      <c r="AZ12" s="66" t="str">
        <f t="shared" ref="AZ12" si="136">IF(AND((AZ6&gt;0),(AZ8&gt;0)),(AZ6/AZ8),"")</f>
        <v/>
      </c>
      <c r="BA12" s="4" t="s">
        <v>3</v>
      </c>
      <c r="BB12" s="66" t="str">
        <f t="shared" ref="BB12" si="137">IF(AND((BB6&gt;0),(BB8&gt;0)),(BB6/BB8),"")</f>
        <v/>
      </c>
      <c r="BC12" s="4" t="s">
        <v>3</v>
      </c>
      <c r="BD12" s="66" t="str">
        <f t="shared" ref="BD12" si="138">IF(AND((BD6&gt;0),(BD8&gt;0)),(BD6/BD8),"")</f>
        <v/>
      </c>
      <c r="BE12" s="4" t="s">
        <v>3</v>
      </c>
      <c r="BF12" s="66" t="str">
        <f t="shared" ref="BF12" si="139">IF(AND((BF6&gt;0),(BF8&gt;0)),(BF6/BF8),"")</f>
        <v/>
      </c>
      <c r="BG12" s="4" t="s">
        <v>3</v>
      </c>
      <c r="BH12" s="66" t="str">
        <f t="shared" ref="BH12" si="140">IF(AND((BH6&gt;0),(BH8&gt;0)),(BH6/BH8),"")</f>
        <v/>
      </c>
      <c r="BI12" s="4" t="s">
        <v>3</v>
      </c>
      <c r="BK12" s="57" t="s">
        <v>29</v>
      </c>
      <c r="BL12" s="30">
        <f t="shared" si="16"/>
        <v>6</v>
      </c>
      <c r="BM12" s="40">
        <f t="shared" si="17"/>
        <v>0.54471544715447151</v>
      </c>
      <c r="BN12" s="22" t="str">
        <f t="shared" si="18"/>
        <v>–</v>
      </c>
      <c r="BO12" s="41">
        <f t="shared" si="19"/>
        <v>0.80733944954128445</v>
      </c>
      <c r="BP12" s="24" t="str">
        <f t="shared" si="20"/>
        <v/>
      </c>
      <c r="BQ12" s="6" t="s">
        <v>3</v>
      </c>
      <c r="BR12" s="26" t="str">
        <f t="shared" si="21"/>
        <v/>
      </c>
      <c r="BS12" s="42">
        <f t="shared" si="22"/>
        <v>0.7024993181642577</v>
      </c>
      <c r="BT12" s="28" t="s">
        <v>3</v>
      </c>
      <c r="BU12" s="43">
        <f t="shared" si="23"/>
        <v>0.10534664798228609</v>
      </c>
      <c r="BV12" s="29" t="s">
        <v>3</v>
      </c>
      <c r="BW12" s="43" t="str">
        <f t="shared" si="24"/>
        <v>?</v>
      </c>
      <c r="BX12" s="25" t="s">
        <v>3</v>
      </c>
    </row>
    <row r="13" spans="1:76" ht="12.75" customHeight="1" x14ac:dyDescent="0.2">
      <c r="A13" s="15" t="s">
        <v>22</v>
      </c>
      <c r="B13" s="17"/>
      <c r="C13" s="3"/>
      <c r="D13" s="17"/>
      <c r="E13" s="3"/>
      <c r="F13" s="17"/>
      <c r="G13" s="3"/>
      <c r="H13" s="17"/>
      <c r="I13" s="3"/>
      <c r="J13" s="17"/>
      <c r="K13" s="3"/>
      <c r="L13" s="17"/>
      <c r="M13" s="3"/>
      <c r="N13" s="17"/>
      <c r="O13" s="3"/>
      <c r="P13" s="17"/>
      <c r="Q13" s="3"/>
      <c r="R13" s="17"/>
      <c r="S13" s="3"/>
      <c r="T13" s="17"/>
      <c r="U13" s="3"/>
      <c r="V13" s="17"/>
      <c r="W13" s="3"/>
      <c r="X13" s="17"/>
      <c r="Y13" s="3"/>
      <c r="Z13" s="17"/>
      <c r="AA13" s="3"/>
      <c r="AB13" s="17"/>
      <c r="AC13" s="3"/>
      <c r="AD13" s="17"/>
      <c r="AE13" s="3"/>
      <c r="AF13" s="17"/>
      <c r="AG13" s="3"/>
      <c r="AH13" s="17"/>
      <c r="AI13" s="3"/>
      <c r="AJ13" s="17"/>
      <c r="AK13" s="3"/>
      <c r="AL13" s="17"/>
      <c r="AM13" s="3"/>
      <c r="AN13" s="17"/>
      <c r="AO13" s="3"/>
      <c r="AP13" s="17"/>
      <c r="AQ13" s="3"/>
      <c r="AR13" s="17"/>
      <c r="AS13" s="3"/>
      <c r="AT13" s="17"/>
      <c r="AU13" s="3"/>
      <c r="AV13" s="17"/>
      <c r="AW13" s="3"/>
      <c r="AX13" s="17"/>
      <c r="AY13" s="3"/>
      <c r="AZ13" s="17"/>
      <c r="BA13" s="3"/>
      <c r="BB13" s="17"/>
      <c r="BC13" s="3"/>
      <c r="BD13" s="17"/>
      <c r="BE13" s="3"/>
      <c r="BF13" s="17"/>
      <c r="BG13" s="3"/>
      <c r="BH13" s="17"/>
      <c r="BI13" s="3"/>
      <c r="BK13" s="56" t="s">
        <v>22</v>
      </c>
      <c r="BL13" s="30"/>
      <c r="BM13" s="21"/>
      <c r="BN13" s="22"/>
      <c r="BO13" s="23"/>
      <c r="BP13" s="24"/>
      <c r="BQ13" s="25"/>
      <c r="BR13" s="26"/>
      <c r="BS13" s="27"/>
      <c r="BT13" s="28"/>
      <c r="BU13" s="22"/>
      <c r="BV13" s="29"/>
      <c r="BW13" s="22"/>
      <c r="BX13" s="25"/>
    </row>
    <row r="14" spans="1:76" ht="12.75" customHeight="1" x14ac:dyDescent="0.2">
      <c r="A14" s="10" t="s">
        <v>61</v>
      </c>
      <c r="B14" s="19">
        <v>72.7</v>
      </c>
      <c r="C14" s="4">
        <f t="shared" ref="C14:C15" si="141">IF(AND((B14&gt;0),(B$4&gt;0)),(B14/B$4*100),"")</f>
        <v>312.01716738197428</v>
      </c>
      <c r="D14" s="19">
        <v>59.8</v>
      </c>
      <c r="E14" s="4">
        <f t="shared" ref="E14:E15" si="142">IF(AND((D14&gt;0),(D$4&gt;0)),(D14/D$4*100),"")</f>
        <v>321.50537634408602</v>
      </c>
      <c r="F14" s="19">
        <v>44.2</v>
      </c>
      <c r="G14" s="4">
        <f t="shared" ref="G14:G15" si="143">IF(AND((F14&gt;0),(F$4&gt;0)),(F14/F$4*100),"")</f>
        <v>184.16666666666669</v>
      </c>
      <c r="H14" s="19">
        <v>41</v>
      </c>
      <c r="I14" s="4">
        <f t="shared" ref="I14:I15" si="144">IF(AND((H14&gt;0),(H$4&gt;0)),(H14/H$4*100),"")</f>
        <v>200.98039215686273</v>
      </c>
      <c r="J14" s="19">
        <v>58</v>
      </c>
      <c r="K14" s="4">
        <f t="shared" ref="K14:K15" si="145">IF(AND((J14&gt;0),(J$4&gt;0)),(J14/J$4*100),"")</f>
        <v>239.6694214876033</v>
      </c>
      <c r="L14" s="19">
        <v>69.2</v>
      </c>
      <c r="M14" s="4">
        <f t="shared" ref="M14:M15" si="146">IF(AND((L14&gt;0),(L$4&gt;0)),(L14/L$4*100),"")</f>
        <v>290.75630252100837</v>
      </c>
      <c r="N14" s="19">
        <v>61.4</v>
      </c>
      <c r="O14" s="4">
        <f t="shared" ref="O14:O15" si="147">IF(AND((N14&gt;0),(N$4&gt;0)),(N14/N$4*100),"")</f>
        <v>254.77178423236512</v>
      </c>
      <c r="P14" s="19">
        <v>54.4</v>
      </c>
      <c r="Q14" s="4">
        <f t="shared" ref="Q14:Q15" si="148">IF(AND((P14&gt;0),(P$4&gt;0)),(P14/P$4*100),"")</f>
        <v>251.85185185185182</v>
      </c>
      <c r="R14" s="19">
        <v>54</v>
      </c>
      <c r="S14" s="4">
        <f t="shared" ref="S14:S15" si="149">IF(AND((R14&gt;0),(R$4&gt;0)),(R14/R$4*100),"")</f>
        <v>259.61538461538464</v>
      </c>
      <c r="T14" s="19">
        <v>59.3</v>
      </c>
      <c r="U14" s="4">
        <f t="shared" ref="U14:U15" si="150">IF(AND((T14&gt;0),(T$4&gt;0)),(T14/T$4*100),"")</f>
        <v>252.34042553191486</v>
      </c>
      <c r="V14" s="19">
        <v>64.400000000000006</v>
      </c>
      <c r="W14" s="4">
        <f t="shared" ref="W14:W15" si="151">IF(AND((V14&gt;0),(V$4&gt;0)),(V14/V$4*100),"")</f>
        <v>308.13397129186609</v>
      </c>
      <c r="X14" s="19">
        <v>61.6</v>
      </c>
      <c r="Y14" s="4">
        <f t="shared" ref="Y14:Y15" si="152">IF(AND((X14&gt;0),(X$4&gt;0)),(X14/X$4*100),"")</f>
        <v>247.38955823293173</v>
      </c>
      <c r="Z14" s="19">
        <v>49.2</v>
      </c>
      <c r="AA14" s="4">
        <f t="shared" ref="AA14:AA15" si="153">IF(AND((Z14&gt;0),(Z$4&gt;0)),(Z14/Z$4*100),"")</f>
        <v>227.77777777777777</v>
      </c>
      <c r="AB14" s="19">
        <v>46.3</v>
      </c>
      <c r="AC14" s="4">
        <f t="shared" ref="AC14:AC15" si="154">IF(AND((AB14&gt;0),(AB$4&gt;0)),(AB14/AB$4*100),"")</f>
        <v>226.96078431372547</v>
      </c>
      <c r="AD14" s="19">
        <v>69.8</v>
      </c>
      <c r="AE14" s="4">
        <f t="shared" ref="AE14:AE15" si="155">IF(AND((AD14&gt;0),(AD$4&gt;0)),(AD14/AD$4*100),"")</f>
        <v>293.27731092436971</v>
      </c>
      <c r="AF14" s="19"/>
      <c r="AG14" s="4" t="str">
        <f t="shared" ref="AG14:AG15" si="156">IF(AND((AF14&gt;0),(AF$4&gt;0)),(AF14/AF$4*100),"")</f>
        <v/>
      </c>
      <c r="AH14" s="19"/>
      <c r="AI14" s="4" t="str">
        <f t="shared" ref="AI14:AI15" si="157">IF(AND((AH14&gt;0),(AH$4&gt;0)),(AH14/AH$4*100),"")</f>
        <v/>
      </c>
      <c r="AJ14" s="19"/>
      <c r="AK14" s="4" t="str">
        <f t="shared" ref="AK14:AK15" si="158">IF(AND((AJ14&gt;0),(AJ$4&gt;0)),(AJ14/AJ$4*100),"")</f>
        <v/>
      </c>
      <c r="AL14" s="19"/>
      <c r="AM14" s="4" t="str">
        <f t="shared" ref="AM14:AM15" si="159">IF(AND((AL14&gt;0),(AL$4&gt;0)),(AL14/AL$4*100),"")</f>
        <v/>
      </c>
      <c r="AN14" s="19"/>
      <c r="AO14" s="4" t="str">
        <f t="shared" ref="AO14:AO15" si="160">IF(AND((AN14&gt;0),(AN$4&gt;0)),(AN14/AN$4*100),"")</f>
        <v/>
      </c>
      <c r="AP14" s="19"/>
      <c r="AQ14" s="4" t="str">
        <f t="shared" ref="AQ14:AQ15" si="161">IF(AND((AP14&gt;0),(AP$4&gt;0)),(AP14/AP$4*100),"")</f>
        <v/>
      </c>
      <c r="AR14" s="19"/>
      <c r="AS14" s="4" t="str">
        <f t="shared" ref="AS14:AS15" si="162">IF(AND((AR14&gt;0),(AR$4&gt;0)),(AR14/AR$4*100),"")</f>
        <v/>
      </c>
      <c r="AT14" s="19"/>
      <c r="AU14" s="4" t="str">
        <f t="shared" ref="AU14:AU15" si="163">IF(AND((AT14&gt;0),(AT$4&gt;0)),(AT14/AT$4*100),"")</f>
        <v/>
      </c>
      <c r="AV14" s="19"/>
      <c r="AW14" s="4" t="str">
        <f t="shared" ref="AW14:AW15" si="164">IF(AND((AV14&gt;0),(AV$4&gt;0)),(AV14/AV$4*100),"")</f>
        <v/>
      </c>
      <c r="AX14" s="19"/>
      <c r="AY14" s="4" t="str">
        <f t="shared" ref="AY14:AY15" si="165">IF(AND((AX14&gt;0),(AX$4&gt;0)),(AX14/AX$4*100),"")</f>
        <v/>
      </c>
      <c r="AZ14" s="19"/>
      <c r="BA14" s="4" t="str">
        <f t="shared" ref="BA14:BA15" si="166">IF(AND((AZ14&gt;0),(AZ$4&gt;0)),(AZ14/AZ$4*100),"")</f>
        <v/>
      </c>
      <c r="BB14" s="19"/>
      <c r="BC14" s="4" t="str">
        <f t="shared" ref="BC14:BC15" si="167">IF(AND((BB14&gt;0),(BB$4&gt;0)),(BB14/BB$4*100),"")</f>
        <v/>
      </c>
      <c r="BD14" s="19"/>
      <c r="BE14" s="4" t="str">
        <f t="shared" ref="BE14:BE15" si="168">IF(AND((BD14&gt;0),(BD$4&gt;0)),(BD14/BD$4*100),"")</f>
        <v/>
      </c>
      <c r="BF14" s="19"/>
      <c r="BG14" s="4" t="str">
        <f t="shared" ref="BG14:BG15" si="169">IF(AND((BF14&gt;0),(BF$4&gt;0)),(BF14/BF$4*100),"")</f>
        <v/>
      </c>
      <c r="BH14" s="19"/>
      <c r="BI14" s="4" t="str">
        <f t="shared" ref="BI14:BI15" si="170">IF(AND((BH14&gt;0),(BH$4&gt;0)),(BH14/BH$4*100),"")</f>
        <v/>
      </c>
      <c r="BK14" s="57" t="s">
        <v>27</v>
      </c>
      <c r="BL14" s="30">
        <f t="shared" si="16"/>
        <v>15</v>
      </c>
      <c r="BM14" s="31">
        <f t="shared" si="17"/>
        <v>41</v>
      </c>
      <c r="BN14" s="32" t="str">
        <f t="shared" si="18"/>
        <v>–</v>
      </c>
      <c r="BO14" s="33">
        <f t="shared" si="19"/>
        <v>72.7</v>
      </c>
      <c r="BP14" s="34">
        <f t="shared" si="20"/>
        <v>184.16666666666669</v>
      </c>
      <c r="BQ14" s="35" t="str">
        <f t="shared" si="41"/>
        <v>–</v>
      </c>
      <c r="BR14" s="36">
        <f t="shared" si="21"/>
        <v>321.50537634408602</v>
      </c>
      <c r="BS14" s="37">
        <f t="shared" si="22"/>
        <v>57.686666666666653</v>
      </c>
      <c r="BT14" s="38">
        <f t="shared" si="42"/>
        <v>258.08094502202596</v>
      </c>
      <c r="BU14" s="32">
        <f t="shared" si="23"/>
        <v>9.5335397913042836</v>
      </c>
      <c r="BV14" s="39">
        <f t="shared" si="43"/>
        <v>40.437282449040566</v>
      </c>
      <c r="BW14" s="32">
        <f t="shared" si="24"/>
        <v>72.7</v>
      </c>
      <c r="BX14" s="35">
        <f t="shared" si="44"/>
        <v>312.01716738197428</v>
      </c>
    </row>
    <row r="15" spans="1:76" ht="12.75" customHeight="1" x14ac:dyDescent="0.2">
      <c r="A15" s="10" t="s">
        <v>5</v>
      </c>
      <c r="B15" s="19">
        <v>2.5</v>
      </c>
      <c r="C15" s="4">
        <f t="shared" si="141"/>
        <v>10.72961373390558</v>
      </c>
      <c r="D15" s="19"/>
      <c r="E15" s="4" t="str">
        <f t="shared" si="142"/>
        <v/>
      </c>
      <c r="F15" s="19"/>
      <c r="G15" s="4" t="str">
        <f t="shared" si="143"/>
        <v/>
      </c>
      <c r="H15" s="19">
        <v>2.8</v>
      </c>
      <c r="I15" s="4">
        <f t="shared" si="144"/>
        <v>13.725490196078432</v>
      </c>
      <c r="J15" s="19">
        <v>3.4</v>
      </c>
      <c r="K15" s="4">
        <f t="shared" si="145"/>
        <v>14.049586776859504</v>
      </c>
      <c r="L15" s="19">
        <v>3.3</v>
      </c>
      <c r="M15" s="4">
        <f t="shared" si="146"/>
        <v>13.865546218487394</v>
      </c>
      <c r="N15" s="19"/>
      <c r="O15" s="4" t="str">
        <f t="shared" si="147"/>
        <v/>
      </c>
      <c r="P15" s="19">
        <v>2.7</v>
      </c>
      <c r="Q15" s="4">
        <f t="shared" si="148"/>
        <v>12.5</v>
      </c>
      <c r="R15" s="19"/>
      <c r="S15" s="4" t="str">
        <f t="shared" si="149"/>
        <v/>
      </c>
      <c r="T15" s="19"/>
      <c r="U15" s="4" t="str">
        <f t="shared" si="150"/>
        <v/>
      </c>
      <c r="V15" s="19">
        <v>2.4</v>
      </c>
      <c r="W15" s="4">
        <f t="shared" si="151"/>
        <v>11.483253588516746</v>
      </c>
      <c r="X15" s="19"/>
      <c r="Y15" s="4" t="str">
        <f t="shared" si="152"/>
        <v/>
      </c>
      <c r="Z15" s="19">
        <v>3</v>
      </c>
      <c r="AA15" s="4">
        <f t="shared" si="153"/>
        <v>13.888888888888888</v>
      </c>
      <c r="AB15" s="19"/>
      <c r="AC15" s="4" t="str">
        <f t="shared" si="154"/>
        <v/>
      </c>
      <c r="AD15" s="19">
        <v>2.9</v>
      </c>
      <c r="AE15" s="4">
        <f t="shared" si="155"/>
        <v>12.184873949579831</v>
      </c>
      <c r="AF15" s="19"/>
      <c r="AG15" s="4" t="str">
        <f t="shared" si="156"/>
        <v/>
      </c>
      <c r="AH15" s="19"/>
      <c r="AI15" s="4" t="str">
        <f t="shared" si="157"/>
        <v/>
      </c>
      <c r="AJ15" s="19"/>
      <c r="AK15" s="4" t="str">
        <f t="shared" si="158"/>
        <v/>
      </c>
      <c r="AL15" s="19"/>
      <c r="AM15" s="4" t="str">
        <f t="shared" si="159"/>
        <v/>
      </c>
      <c r="AN15" s="19"/>
      <c r="AO15" s="4" t="str">
        <f t="shared" si="160"/>
        <v/>
      </c>
      <c r="AP15" s="19"/>
      <c r="AQ15" s="4" t="str">
        <f t="shared" si="161"/>
        <v/>
      </c>
      <c r="AR15" s="19"/>
      <c r="AS15" s="4" t="str">
        <f t="shared" si="162"/>
        <v/>
      </c>
      <c r="AT15" s="19"/>
      <c r="AU15" s="4" t="str">
        <f t="shared" si="163"/>
        <v/>
      </c>
      <c r="AV15" s="19"/>
      <c r="AW15" s="4" t="str">
        <f t="shared" si="164"/>
        <v/>
      </c>
      <c r="AX15" s="19"/>
      <c r="AY15" s="4" t="str">
        <f t="shared" si="165"/>
        <v/>
      </c>
      <c r="AZ15" s="19"/>
      <c r="BA15" s="4" t="str">
        <f t="shared" si="166"/>
        <v/>
      </c>
      <c r="BB15" s="19"/>
      <c r="BC15" s="4" t="str">
        <f t="shared" si="167"/>
        <v/>
      </c>
      <c r="BD15" s="19"/>
      <c r="BE15" s="4" t="str">
        <f t="shared" si="168"/>
        <v/>
      </c>
      <c r="BF15" s="19"/>
      <c r="BG15" s="4" t="str">
        <f t="shared" si="169"/>
        <v/>
      </c>
      <c r="BH15" s="19"/>
      <c r="BI15" s="4" t="str">
        <f t="shared" si="170"/>
        <v/>
      </c>
      <c r="BK15" s="57" t="s">
        <v>5</v>
      </c>
      <c r="BL15" s="30">
        <f t="shared" si="16"/>
        <v>8</v>
      </c>
      <c r="BM15" s="31">
        <f t="shared" si="17"/>
        <v>2.4</v>
      </c>
      <c r="BN15" s="32" t="str">
        <f t="shared" si="18"/>
        <v>–</v>
      </c>
      <c r="BO15" s="33">
        <f t="shared" si="19"/>
        <v>3.4</v>
      </c>
      <c r="BP15" s="34">
        <f t="shared" si="20"/>
        <v>10.72961373390558</v>
      </c>
      <c r="BQ15" s="35" t="str">
        <f t="shared" si="41"/>
        <v>–</v>
      </c>
      <c r="BR15" s="36">
        <f t="shared" si="21"/>
        <v>14.049586776859504</v>
      </c>
      <c r="BS15" s="37">
        <f t="shared" si="22"/>
        <v>2.8749999999999996</v>
      </c>
      <c r="BT15" s="38">
        <f t="shared" si="42"/>
        <v>12.803406669039546</v>
      </c>
      <c r="BU15" s="32">
        <f t="shared" si="23"/>
        <v>0.35355339059327662</v>
      </c>
      <c r="BV15" s="39">
        <f t="shared" si="43"/>
        <v>1.2664728630423188</v>
      </c>
      <c r="BW15" s="32">
        <f t="shared" si="24"/>
        <v>2.5</v>
      </c>
      <c r="BX15" s="35">
        <f t="shared" si="44"/>
        <v>10.72961373390558</v>
      </c>
    </row>
    <row r="16" spans="1:76" ht="12.75" customHeight="1" x14ac:dyDescent="0.2">
      <c r="A16" s="15" t="s">
        <v>12</v>
      </c>
      <c r="B16" s="17"/>
      <c r="C16" s="3"/>
      <c r="D16" s="17"/>
      <c r="E16" s="3"/>
      <c r="F16" s="17"/>
      <c r="G16" s="3"/>
      <c r="H16" s="17"/>
      <c r="I16" s="3"/>
      <c r="J16" s="17"/>
      <c r="K16" s="3"/>
      <c r="L16" s="17"/>
      <c r="M16" s="3"/>
      <c r="N16" s="17"/>
      <c r="O16" s="3"/>
      <c r="P16" s="17"/>
      <c r="Q16" s="3"/>
      <c r="R16" s="17"/>
      <c r="S16" s="3"/>
      <c r="T16" s="17"/>
      <c r="U16" s="3"/>
      <c r="V16" s="17"/>
      <c r="W16" s="3"/>
      <c r="X16" s="17"/>
      <c r="Y16" s="3"/>
      <c r="Z16" s="17"/>
      <c r="AA16" s="3"/>
      <c r="AB16" s="17"/>
      <c r="AC16" s="3"/>
      <c r="AD16" s="17"/>
      <c r="AE16" s="3"/>
      <c r="AF16" s="17"/>
      <c r="AG16" s="3"/>
      <c r="AH16" s="17"/>
      <c r="AI16" s="3"/>
      <c r="AJ16" s="17"/>
      <c r="AK16" s="3"/>
      <c r="AL16" s="17"/>
      <c r="AM16" s="3"/>
      <c r="AN16" s="17"/>
      <c r="AO16" s="3"/>
      <c r="AP16" s="17"/>
      <c r="AQ16" s="3"/>
      <c r="AR16" s="17"/>
      <c r="AS16" s="3"/>
      <c r="AT16" s="17"/>
      <c r="AU16" s="3"/>
      <c r="AV16" s="17"/>
      <c r="AW16" s="3"/>
      <c r="AX16" s="17"/>
      <c r="AY16" s="3"/>
      <c r="AZ16" s="17"/>
      <c r="BA16" s="3"/>
      <c r="BB16" s="17"/>
      <c r="BC16" s="3"/>
      <c r="BD16" s="17"/>
      <c r="BE16" s="3"/>
      <c r="BF16" s="17"/>
      <c r="BG16" s="3"/>
      <c r="BH16" s="17"/>
      <c r="BI16" s="3"/>
      <c r="BK16" s="56" t="s">
        <v>12</v>
      </c>
      <c r="BL16" s="30"/>
      <c r="BM16" s="31"/>
      <c r="BN16" s="32"/>
      <c r="BO16" s="33"/>
      <c r="BP16" s="34"/>
      <c r="BQ16" s="35"/>
      <c r="BR16" s="36"/>
      <c r="BS16" s="37"/>
      <c r="BT16" s="38"/>
      <c r="BU16" s="32"/>
      <c r="BV16" s="39"/>
      <c r="BW16" s="32"/>
      <c r="BX16" s="35"/>
    </row>
    <row r="17" spans="1:76" ht="12.75" customHeight="1" x14ac:dyDescent="0.2">
      <c r="A17" s="10" t="s">
        <v>24</v>
      </c>
      <c r="B17" s="19">
        <v>10.9</v>
      </c>
      <c r="C17" s="4">
        <f>IF(AND((B17&gt;0),(B$4&gt;0)),(B17/B$4*100),"")</f>
        <v>46.781115879828327</v>
      </c>
      <c r="D17" s="19">
        <v>10.6</v>
      </c>
      <c r="E17" s="4">
        <f>IF(AND((D17&gt;0),(D$4&gt;0)),(D17/D$4*100),"")</f>
        <v>56.989247311827953</v>
      </c>
      <c r="F17" s="19">
        <v>10.1</v>
      </c>
      <c r="G17" s="4">
        <f>IF(AND((F17&gt;0),(F$4&gt;0)),(F17/F$4*100),"")</f>
        <v>42.083333333333336</v>
      </c>
      <c r="H17" s="19">
        <v>9.1999999999999993</v>
      </c>
      <c r="I17" s="4">
        <f>IF(AND((H17&gt;0),(H$4&gt;0)),(H17/H$4*100),"")</f>
        <v>45.098039215686278</v>
      </c>
      <c r="J17" s="19">
        <v>11</v>
      </c>
      <c r="K17" s="4">
        <f>IF(AND((J17&gt;0),(J$4&gt;0)),(J17/J$4*100),"")</f>
        <v>45.45454545454546</v>
      </c>
      <c r="L17" s="19">
        <v>10.4</v>
      </c>
      <c r="M17" s="4">
        <f>IF(AND((L17&gt;0),(L$4&gt;0)),(L17/L$4*100),"")</f>
        <v>43.69747899159664</v>
      </c>
      <c r="N17" s="19">
        <v>10.1</v>
      </c>
      <c r="O17" s="4">
        <f>IF(AND((N17&gt;0),(N$4&gt;0)),(N17/N$4*100),"")</f>
        <v>41.908713692946051</v>
      </c>
      <c r="P17" s="19">
        <v>10.4</v>
      </c>
      <c r="Q17" s="4">
        <f>IF(AND((P17&gt;0),(P$4&gt;0)),(P17/P$4*100),"")</f>
        <v>48.148148148148145</v>
      </c>
      <c r="R17" s="19">
        <v>8.6999999999999993</v>
      </c>
      <c r="S17" s="4">
        <f>IF(AND((R17&gt;0),(R$4&gt;0)),(R17/R$4*100),"")</f>
        <v>41.826923076923073</v>
      </c>
      <c r="T17" s="19">
        <v>10.5</v>
      </c>
      <c r="U17" s="4">
        <f>IF(AND((T17&gt;0),(T$4&gt;0)),(T17/T$4*100),"")</f>
        <v>44.680851063829785</v>
      </c>
      <c r="V17" s="19">
        <v>10</v>
      </c>
      <c r="W17" s="4">
        <f>IF(AND((V17&gt;0),(V$4&gt;0)),(V17/V$4*100),"")</f>
        <v>47.846889952153113</v>
      </c>
      <c r="X17" s="19">
        <v>10.4</v>
      </c>
      <c r="Y17" s="4">
        <f>IF(AND((X17&gt;0),(X$4&gt;0)),(X17/X$4*100),"")</f>
        <v>41.76706827309237</v>
      </c>
      <c r="Z17" s="19">
        <v>9.5</v>
      </c>
      <c r="AA17" s="4">
        <f>IF(AND((Z17&gt;0),(Z$4&gt;0)),(Z17/Z$4*100),"")</f>
        <v>43.981481481481474</v>
      </c>
      <c r="AB17" s="19">
        <v>9.1</v>
      </c>
      <c r="AC17" s="4">
        <f>IF(AND((AB17&gt;0),(AB$4&gt;0)),(AB17/AB$4*100),"")</f>
        <v>44.607843137254903</v>
      </c>
      <c r="AD17" s="19">
        <v>11.4</v>
      </c>
      <c r="AE17" s="4">
        <f t="shared" ref="AE17" si="171">IF(AND((AD17&gt;0),(AD$4&gt;0)),(AD17/AD$4*100),"")</f>
        <v>47.899159663865547</v>
      </c>
      <c r="AF17" s="19"/>
      <c r="AG17" s="4" t="str">
        <f t="shared" ref="AG17" si="172">IF(AND((AF17&gt;0),(AF$4&gt;0)),(AF17/AF$4*100),"")</f>
        <v/>
      </c>
      <c r="AH17" s="19"/>
      <c r="AI17" s="4" t="str">
        <f t="shared" ref="AI17" si="173">IF(AND((AH17&gt;0),(AH$4&gt;0)),(AH17/AH$4*100),"")</f>
        <v/>
      </c>
      <c r="AJ17" s="19"/>
      <c r="AK17" s="4" t="str">
        <f t="shared" ref="AK17" si="174">IF(AND((AJ17&gt;0),(AJ$4&gt;0)),(AJ17/AJ$4*100),"")</f>
        <v/>
      </c>
      <c r="AL17" s="19"/>
      <c r="AM17" s="4" t="str">
        <f t="shared" ref="AM17" si="175">IF(AND((AL17&gt;0),(AL$4&gt;0)),(AL17/AL$4*100),"")</f>
        <v/>
      </c>
      <c r="AN17" s="19"/>
      <c r="AO17" s="4" t="str">
        <f t="shared" ref="AO17" si="176">IF(AND((AN17&gt;0),(AN$4&gt;0)),(AN17/AN$4*100),"")</f>
        <v/>
      </c>
      <c r="AP17" s="19"/>
      <c r="AQ17" s="4" t="str">
        <f t="shared" ref="AQ17" si="177">IF(AND((AP17&gt;0),(AP$4&gt;0)),(AP17/AP$4*100),"")</f>
        <v/>
      </c>
      <c r="AR17" s="19"/>
      <c r="AS17" s="4" t="str">
        <f t="shared" ref="AS17" si="178">IF(AND((AR17&gt;0),(AR$4&gt;0)),(AR17/AR$4*100),"")</f>
        <v/>
      </c>
      <c r="AT17" s="19"/>
      <c r="AU17" s="4" t="str">
        <f t="shared" ref="AU17" si="179">IF(AND((AT17&gt;0),(AT$4&gt;0)),(AT17/AT$4*100),"")</f>
        <v/>
      </c>
      <c r="AV17" s="19"/>
      <c r="AW17" s="4" t="str">
        <f t="shared" ref="AW17" si="180">IF(AND((AV17&gt;0),(AV$4&gt;0)),(AV17/AV$4*100),"")</f>
        <v/>
      </c>
      <c r="AX17" s="19"/>
      <c r="AY17" s="4" t="str">
        <f t="shared" ref="AY17" si="181">IF(AND((AX17&gt;0),(AX$4&gt;0)),(AX17/AX$4*100),"")</f>
        <v/>
      </c>
      <c r="AZ17" s="19"/>
      <c r="BA17" s="4" t="str">
        <f t="shared" ref="BA17" si="182">IF(AND((AZ17&gt;0),(AZ$4&gt;0)),(AZ17/AZ$4*100),"")</f>
        <v/>
      </c>
      <c r="BB17" s="19"/>
      <c r="BC17" s="4" t="str">
        <f t="shared" ref="BC17" si="183">IF(AND((BB17&gt;0),(BB$4&gt;0)),(BB17/BB$4*100),"")</f>
        <v/>
      </c>
      <c r="BD17" s="19"/>
      <c r="BE17" s="4" t="str">
        <f t="shared" ref="BE17" si="184">IF(AND((BD17&gt;0),(BD$4&gt;0)),(BD17/BD$4*100),"")</f>
        <v/>
      </c>
      <c r="BF17" s="19"/>
      <c r="BG17" s="4" t="str">
        <f t="shared" ref="BG17" si="185">IF(AND((BF17&gt;0),(BF$4&gt;0)),(BF17/BF$4*100),"")</f>
        <v/>
      </c>
      <c r="BH17" s="19"/>
      <c r="BI17" s="4" t="str">
        <f t="shared" ref="BI17" si="186">IF(AND((BH17&gt;0),(BH$4&gt;0)),(BH17/BH$4*100),"")</f>
        <v/>
      </c>
      <c r="BK17" s="57" t="s">
        <v>24</v>
      </c>
      <c r="BL17" s="30">
        <f t="shared" si="16"/>
        <v>15</v>
      </c>
      <c r="BM17" s="31">
        <f t="shared" si="17"/>
        <v>8.6999999999999993</v>
      </c>
      <c r="BN17" s="32" t="str">
        <f t="shared" si="18"/>
        <v>–</v>
      </c>
      <c r="BO17" s="33">
        <f t="shared" si="19"/>
        <v>11.4</v>
      </c>
      <c r="BP17" s="34">
        <f t="shared" si="20"/>
        <v>41.76706827309237</v>
      </c>
      <c r="BQ17" s="35" t="str">
        <f t="shared" si="41"/>
        <v>–</v>
      </c>
      <c r="BR17" s="36">
        <f t="shared" si="21"/>
        <v>56.989247311827953</v>
      </c>
      <c r="BS17" s="37">
        <f t="shared" si="22"/>
        <v>10.153333333333334</v>
      </c>
      <c r="BT17" s="38">
        <f t="shared" si="42"/>
        <v>45.518055911767505</v>
      </c>
      <c r="BU17" s="32">
        <f t="shared" si="23"/>
        <v>0.75201317111059296</v>
      </c>
      <c r="BV17" s="39">
        <f t="shared" si="43"/>
        <v>3.8830999152773988</v>
      </c>
      <c r="BW17" s="32">
        <f t="shared" si="24"/>
        <v>10.9</v>
      </c>
      <c r="BX17" s="35">
        <f t="shared" si="44"/>
        <v>46.781115879828327</v>
      </c>
    </row>
    <row r="18" spans="1:76" ht="12.75" customHeight="1" x14ac:dyDescent="0.2">
      <c r="A18" s="10" t="s">
        <v>25</v>
      </c>
      <c r="B18" s="19">
        <v>1.8</v>
      </c>
      <c r="C18" s="4">
        <f>IF(AND((B18&gt;0),(B$4&gt;0)),(B18/B$4*100),"")</f>
        <v>7.7253218884120161</v>
      </c>
      <c r="D18" s="19">
        <v>1.8</v>
      </c>
      <c r="E18" s="4">
        <f>IF(AND((D18&gt;0),(D$4&gt;0)),(D18/D$4*100),"")</f>
        <v>9.67741935483871</v>
      </c>
      <c r="F18" s="19">
        <v>1.7</v>
      </c>
      <c r="G18" s="4">
        <f>IF(AND((F18&gt;0),(F$4&gt;0)),(F18/F$4*100),"")</f>
        <v>7.083333333333333</v>
      </c>
      <c r="H18" s="19">
        <v>1.7</v>
      </c>
      <c r="I18" s="4">
        <f>IF(AND((H18&gt;0),(H$4&gt;0)),(H18/H$4*100),"")</f>
        <v>8.3333333333333339</v>
      </c>
      <c r="J18" s="19">
        <v>2</v>
      </c>
      <c r="K18" s="4">
        <f>IF(AND((J18&gt;0),(J$4&gt;0)),(J18/J$4*100),"")</f>
        <v>8.2644628099173563</v>
      </c>
      <c r="L18" s="19">
        <v>1.6</v>
      </c>
      <c r="M18" s="4">
        <f>IF(AND((L18&gt;0),(L$4&gt;0)),(L18/L$4*100),"")</f>
        <v>6.7226890756302522</v>
      </c>
      <c r="N18" s="19">
        <v>1.7</v>
      </c>
      <c r="O18" s="4">
        <f>IF(AND((N18&gt;0),(N$4&gt;0)),(N18/N$4*100),"")</f>
        <v>7.0539419087136928</v>
      </c>
      <c r="P18" s="19">
        <v>1.5</v>
      </c>
      <c r="Q18" s="4">
        <f>IF(AND((P18&gt;0),(P$4&gt;0)),(P18/P$4*100),"")</f>
        <v>6.9444444444444438</v>
      </c>
      <c r="R18" s="19"/>
      <c r="S18" s="4" t="str">
        <f>IF(AND((R18&gt;0),(R$4&gt;0)),(R18/R$4*100),"")</f>
        <v/>
      </c>
      <c r="T18" s="19"/>
      <c r="U18" s="4" t="str">
        <f>IF(AND((T18&gt;0),(T$4&gt;0)),(T18/T$4*100),"")</f>
        <v/>
      </c>
      <c r="V18" s="19"/>
      <c r="W18" s="4" t="str">
        <f>IF(AND((V18&gt;0),(V$4&gt;0)),(V18/V$4*100),"")</f>
        <v/>
      </c>
      <c r="X18" s="19">
        <v>2</v>
      </c>
      <c r="Y18" s="4">
        <f>IF(AND((X18&gt;0),(X$4&gt;0)),(X18/X$4*100),"")</f>
        <v>8.0321285140562253</v>
      </c>
      <c r="Z18" s="19">
        <v>1.5</v>
      </c>
      <c r="AA18" s="4">
        <f>IF(AND((Z18&gt;0),(Z$4&gt;0)),(Z18/Z$4*100),"")</f>
        <v>6.9444444444444438</v>
      </c>
      <c r="AB18" s="19">
        <v>1.6</v>
      </c>
      <c r="AC18" s="4">
        <f>IF(AND((AB18&gt;0),(AB$4&gt;0)),(AB18/AB$4*100),"")</f>
        <v>7.8431372549019622</v>
      </c>
      <c r="AD18" s="19">
        <v>1.5</v>
      </c>
      <c r="AE18" s="4">
        <f t="shared" ref="AE18" si="187">IF(AND((AD18&gt;0),(AD$4&gt;0)),(AD18/AD$4*100),"")</f>
        <v>6.3025210084033612</v>
      </c>
      <c r="AF18" s="19"/>
      <c r="AG18" s="4" t="str">
        <f t="shared" ref="AG18" si="188">IF(AND((AF18&gt;0),(AF$4&gt;0)),(AF18/AF$4*100),"")</f>
        <v/>
      </c>
      <c r="AH18" s="19"/>
      <c r="AI18" s="4" t="str">
        <f t="shared" ref="AI18" si="189">IF(AND((AH18&gt;0),(AH$4&gt;0)),(AH18/AH$4*100),"")</f>
        <v/>
      </c>
      <c r="AJ18" s="19"/>
      <c r="AK18" s="4" t="str">
        <f t="shared" ref="AK18" si="190">IF(AND((AJ18&gt;0),(AJ$4&gt;0)),(AJ18/AJ$4*100),"")</f>
        <v/>
      </c>
      <c r="AL18" s="19"/>
      <c r="AM18" s="4" t="str">
        <f t="shared" ref="AM18" si="191">IF(AND((AL18&gt;0),(AL$4&gt;0)),(AL18/AL$4*100),"")</f>
        <v/>
      </c>
      <c r="AN18" s="19"/>
      <c r="AO18" s="4" t="str">
        <f t="shared" ref="AO18" si="192">IF(AND((AN18&gt;0),(AN$4&gt;0)),(AN18/AN$4*100),"")</f>
        <v/>
      </c>
      <c r="AP18" s="19"/>
      <c r="AQ18" s="4" t="str">
        <f t="shared" ref="AQ18" si="193">IF(AND((AP18&gt;0),(AP$4&gt;0)),(AP18/AP$4*100),"")</f>
        <v/>
      </c>
      <c r="AR18" s="19"/>
      <c r="AS18" s="4" t="str">
        <f t="shared" ref="AS18" si="194">IF(AND((AR18&gt;0),(AR$4&gt;0)),(AR18/AR$4*100),"")</f>
        <v/>
      </c>
      <c r="AT18" s="19"/>
      <c r="AU18" s="4" t="str">
        <f t="shared" ref="AU18" si="195">IF(AND((AT18&gt;0),(AT$4&gt;0)),(AT18/AT$4*100),"")</f>
        <v/>
      </c>
      <c r="AV18" s="19"/>
      <c r="AW18" s="4" t="str">
        <f t="shared" ref="AW18" si="196">IF(AND((AV18&gt;0),(AV$4&gt;0)),(AV18/AV$4*100),"")</f>
        <v/>
      </c>
      <c r="AX18" s="19"/>
      <c r="AY18" s="4" t="str">
        <f t="shared" ref="AY18" si="197">IF(AND((AX18&gt;0),(AX$4&gt;0)),(AX18/AX$4*100),"")</f>
        <v/>
      </c>
      <c r="AZ18" s="19"/>
      <c r="BA18" s="4" t="str">
        <f t="shared" ref="BA18" si="198">IF(AND((AZ18&gt;0),(AZ$4&gt;0)),(AZ18/AZ$4*100),"")</f>
        <v/>
      </c>
      <c r="BB18" s="19"/>
      <c r="BC18" s="4" t="str">
        <f t="shared" ref="BC18" si="199">IF(AND((BB18&gt;0),(BB$4&gt;0)),(BB18/BB$4*100),"")</f>
        <v/>
      </c>
      <c r="BD18" s="19"/>
      <c r="BE18" s="4" t="str">
        <f t="shared" ref="BE18" si="200">IF(AND((BD18&gt;0),(BD$4&gt;0)),(BD18/BD$4*100),"")</f>
        <v/>
      </c>
      <c r="BF18" s="19"/>
      <c r="BG18" s="4" t="str">
        <f t="shared" ref="BG18" si="201">IF(AND((BF18&gt;0),(BF$4&gt;0)),(BF18/BF$4*100),"")</f>
        <v/>
      </c>
      <c r="BH18" s="19"/>
      <c r="BI18" s="4" t="str">
        <f t="shared" ref="BI18" si="202">IF(AND((BH18&gt;0),(BH$4&gt;0)),(BH18/BH$4*100),"")</f>
        <v/>
      </c>
      <c r="BK18" s="57" t="s">
        <v>25</v>
      </c>
      <c r="BL18" s="30">
        <f t="shared" si="16"/>
        <v>12</v>
      </c>
      <c r="BM18" s="31">
        <f t="shared" si="17"/>
        <v>1.5</v>
      </c>
      <c r="BN18" s="32" t="str">
        <f t="shared" si="18"/>
        <v>–</v>
      </c>
      <c r="BO18" s="33">
        <f t="shared" si="19"/>
        <v>2</v>
      </c>
      <c r="BP18" s="34">
        <f t="shared" si="20"/>
        <v>6.3025210084033612</v>
      </c>
      <c r="BQ18" s="35" t="str">
        <f t="shared" si="41"/>
        <v>–</v>
      </c>
      <c r="BR18" s="36">
        <f t="shared" si="21"/>
        <v>9.67741935483871</v>
      </c>
      <c r="BS18" s="37">
        <f t="shared" si="22"/>
        <v>1.7</v>
      </c>
      <c r="BT18" s="38">
        <f t="shared" si="42"/>
        <v>7.5772647808690934</v>
      </c>
      <c r="BU18" s="32">
        <f t="shared" si="23"/>
        <v>0.1758098145983065</v>
      </c>
      <c r="BV18" s="39">
        <f t="shared" si="43"/>
        <v>0.92579546623065589</v>
      </c>
      <c r="BW18" s="32">
        <f t="shared" si="24"/>
        <v>1.8</v>
      </c>
      <c r="BX18" s="35">
        <f t="shared" si="44"/>
        <v>7.7253218884120161</v>
      </c>
    </row>
    <row r="19" spans="1:76" ht="12.75" customHeight="1" x14ac:dyDescent="0.2">
      <c r="A19" s="10" t="s">
        <v>26</v>
      </c>
      <c r="B19" s="66">
        <f>IF(AND((B18&gt;0),(B17&gt;0)),(B18/B17),"")</f>
        <v>0.16513761467889909</v>
      </c>
      <c r="C19" s="4" t="s">
        <v>3</v>
      </c>
      <c r="D19" s="66">
        <f>IF(AND((D18&gt;0),(D17&gt;0)),(D18/D17),"")</f>
        <v>0.169811320754717</v>
      </c>
      <c r="E19" s="4" t="s">
        <v>3</v>
      </c>
      <c r="F19" s="66">
        <f>IF(AND((F18&gt;0),(F17&gt;0)),(F18/F17),"")</f>
        <v>0.16831683168316833</v>
      </c>
      <c r="G19" s="4" t="s">
        <v>3</v>
      </c>
      <c r="H19" s="66">
        <f>IF(AND((H18&gt;0),(H17&gt;0)),(H18/H17),"")</f>
        <v>0.18478260869565219</v>
      </c>
      <c r="I19" s="4" t="s">
        <v>3</v>
      </c>
      <c r="J19" s="66">
        <f>IF(AND((J18&gt;0),(J17&gt;0)),(J18/J17),"")</f>
        <v>0.18181818181818182</v>
      </c>
      <c r="K19" s="4" t="s">
        <v>3</v>
      </c>
      <c r="L19" s="66">
        <f>IF(AND((L18&gt;0),(L17&gt;0)),(L18/L17),"")</f>
        <v>0.15384615384615385</v>
      </c>
      <c r="M19" s="4" t="s">
        <v>3</v>
      </c>
      <c r="N19" s="66">
        <f>IF(AND((N18&gt;0),(N17&gt;0)),(N18/N17),"")</f>
        <v>0.16831683168316833</v>
      </c>
      <c r="O19" s="4" t="s">
        <v>3</v>
      </c>
      <c r="P19" s="66">
        <f>IF(AND((P18&gt;0),(P17&gt;0)),(P18/P17),"")</f>
        <v>0.14423076923076922</v>
      </c>
      <c r="Q19" s="4" t="s">
        <v>3</v>
      </c>
      <c r="R19" s="66" t="str">
        <f>IF(AND((R18&gt;0),(R17&gt;0)),(R18/R17),"")</f>
        <v/>
      </c>
      <c r="S19" s="4" t="s">
        <v>3</v>
      </c>
      <c r="T19" s="66" t="str">
        <f>IF(AND((T18&gt;0),(T17&gt;0)),(T18/T17),"")</f>
        <v/>
      </c>
      <c r="U19" s="4" t="s">
        <v>3</v>
      </c>
      <c r="V19" s="66" t="str">
        <f>IF(AND((V18&gt;0),(V17&gt;0)),(V18/V17),"")</f>
        <v/>
      </c>
      <c r="W19" s="4" t="s">
        <v>3</v>
      </c>
      <c r="X19" s="66">
        <f>IF(AND((X18&gt;0),(X17&gt;0)),(X18/X17),"")</f>
        <v>0.19230769230769229</v>
      </c>
      <c r="Y19" s="4" t="s">
        <v>3</v>
      </c>
      <c r="Z19" s="66">
        <f>IF(AND((Z18&gt;0),(Z17&gt;0)),(Z18/Z17),"")</f>
        <v>0.15789473684210525</v>
      </c>
      <c r="AA19" s="4" t="s">
        <v>3</v>
      </c>
      <c r="AB19" s="66">
        <f>IF(AND((AB18&gt;0),(AB17&gt;0)),(AB18/AB17),"")</f>
        <v>0.17582417582417584</v>
      </c>
      <c r="AC19" s="4" t="s">
        <v>3</v>
      </c>
      <c r="AD19" s="66">
        <f t="shared" ref="AD19" si="203">IF(AND((AD18&gt;0),(AD17&gt;0)),(AD18/AD17),"")</f>
        <v>0.13157894736842105</v>
      </c>
      <c r="AE19" s="4" t="s">
        <v>3</v>
      </c>
      <c r="AF19" s="66" t="str">
        <f t="shared" ref="AF19" si="204">IF(AND((AF18&gt;0),(AF17&gt;0)),(AF18/AF17),"")</f>
        <v/>
      </c>
      <c r="AG19" s="4" t="s">
        <v>3</v>
      </c>
      <c r="AH19" s="66" t="str">
        <f t="shared" ref="AH19" si="205">IF(AND((AH18&gt;0),(AH17&gt;0)),(AH18/AH17),"")</f>
        <v/>
      </c>
      <c r="AI19" s="4" t="s">
        <v>3</v>
      </c>
      <c r="AJ19" s="66" t="str">
        <f t="shared" ref="AJ19" si="206">IF(AND((AJ18&gt;0),(AJ17&gt;0)),(AJ18/AJ17),"")</f>
        <v/>
      </c>
      <c r="AK19" s="4" t="s">
        <v>3</v>
      </c>
      <c r="AL19" s="66" t="str">
        <f t="shared" ref="AL19" si="207">IF(AND((AL18&gt;0),(AL17&gt;0)),(AL18/AL17),"")</f>
        <v/>
      </c>
      <c r="AM19" s="4" t="s">
        <v>3</v>
      </c>
      <c r="AN19" s="66" t="str">
        <f t="shared" ref="AN19" si="208">IF(AND((AN18&gt;0),(AN17&gt;0)),(AN18/AN17),"")</f>
        <v/>
      </c>
      <c r="AO19" s="4" t="s">
        <v>3</v>
      </c>
      <c r="AP19" s="66" t="str">
        <f t="shared" ref="AP19" si="209">IF(AND((AP18&gt;0),(AP17&gt;0)),(AP18/AP17),"")</f>
        <v/>
      </c>
      <c r="AQ19" s="4" t="s">
        <v>3</v>
      </c>
      <c r="AR19" s="66" t="str">
        <f t="shared" ref="AR19" si="210">IF(AND((AR18&gt;0),(AR17&gt;0)),(AR18/AR17),"")</f>
        <v/>
      </c>
      <c r="AS19" s="4" t="s">
        <v>3</v>
      </c>
      <c r="AT19" s="66" t="str">
        <f t="shared" ref="AT19" si="211">IF(AND((AT18&gt;0),(AT17&gt;0)),(AT18/AT17),"")</f>
        <v/>
      </c>
      <c r="AU19" s="4" t="s">
        <v>3</v>
      </c>
      <c r="AV19" s="66" t="str">
        <f t="shared" ref="AV19" si="212">IF(AND((AV18&gt;0),(AV17&gt;0)),(AV18/AV17),"")</f>
        <v/>
      </c>
      <c r="AW19" s="4" t="s">
        <v>3</v>
      </c>
      <c r="AX19" s="66" t="str">
        <f t="shared" ref="AX19" si="213">IF(AND((AX18&gt;0),(AX17&gt;0)),(AX18/AX17),"")</f>
        <v/>
      </c>
      <c r="AY19" s="4" t="s">
        <v>3</v>
      </c>
      <c r="AZ19" s="66" t="str">
        <f t="shared" ref="AZ19" si="214">IF(AND((AZ18&gt;0),(AZ17&gt;0)),(AZ18/AZ17),"")</f>
        <v/>
      </c>
      <c r="BA19" s="4" t="s">
        <v>3</v>
      </c>
      <c r="BB19" s="66" t="str">
        <f t="shared" ref="BB19" si="215">IF(AND((BB18&gt;0),(BB17&gt;0)),(BB18/BB17),"")</f>
        <v/>
      </c>
      <c r="BC19" s="4" t="s">
        <v>3</v>
      </c>
      <c r="BD19" s="66" t="str">
        <f t="shared" ref="BD19" si="216">IF(AND((BD18&gt;0),(BD17&gt;0)),(BD18/BD17),"")</f>
        <v/>
      </c>
      <c r="BE19" s="4" t="s">
        <v>3</v>
      </c>
      <c r="BF19" s="66" t="str">
        <f t="shared" ref="BF19" si="217">IF(AND((BF18&gt;0),(BF17&gt;0)),(BF18/BF17),"")</f>
        <v/>
      </c>
      <c r="BG19" s="4" t="s">
        <v>3</v>
      </c>
      <c r="BH19" s="66" t="str">
        <f t="shared" ref="BH19" si="218">IF(AND((BH18&gt;0),(BH17&gt;0)),(BH18/BH17),"")</f>
        <v/>
      </c>
      <c r="BI19" s="4" t="s">
        <v>3</v>
      </c>
      <c r="BK19" s="57" t="s">
        <v>26</v>
      </c>
      <c r="BL19" s="30">
        <f t="shared" si="16"/>
        <v>12</v>
      </c>
      <c r="BM19" s="40">
        <f t="shared" si="17"/>
        <v>0.13157894736842105</v>
      </c>
      <c r="BN19" s="22" t="str">
        <f t="shared" si="18"/>
        <v>–</v>
      </c>
      <c r="BO19" s="41">
        <f t="shared" si="19"/>
        <v>0.19230769230769229</v>
      </c>
      <c r="BP19" s="24" t="str">
        <f t="shared" si="20"/>
        <v/>
      </c>
      <c r="BQ19" s="6" t="s">
        <v>3</v>
      </c>
      <c r="BR19" s="26" t="str">
        <f t="shared" si="21"/>
        <v/>
      </c>
      <c r="BS19" s="42">
        <f t="shared" si="22"/>
        <v>0.16615548872775868</v>
      </c>
      <c r="BT19" s="28" t="s">
        <v>3</v>
      </c>
      <c r="BU19" s="43">
        <f t="shared" si="23"/>
        <v>1.7292786414802485E-2</v>
      </c>
      <c r="BV19" s="29" t="s">
        <v>3</v>
      </c>
      <c r="BW19" s="22">
        <f t="shared" si="24"/>
        <v>0.16513761467889909</v>
      </c>
      <c r="BX19" s="25" t="s">
        <v>3</v>
      </c>
    </row>
    <row r="20" spans="1:76" ht="12.75" customHeight="1" x14ac:dyDescent="0.2">
      <c r="A20" s="15" t="s">
        <v>13</v>
      </c>
      <c r="B20" s="17"/>
      <c r="C20" s="3"/>
      <c r="D20" s="17"/>
      <c r="E20" s="3"/>
      <c r="F20" s="17"/>
      <c r="G20" s="3"/>
      <c r="H20" s="17"/>
      <c r="I20" s="3"/>
      <c r="J20" s="17"/>
      <c r="K20" s="3"/>
      <c r="L20" s="17"/>
      <c r="M20" s="3"/>
      <c r="N20" s="17"/>
      <c r="O20" s="3"/>
      <c r="P20" s="17"/>
      <c r="Q20" s="3"/>
      <c r="R20" s="17"/>
      <c r="S20" s="3"/>
      <c r="T20" s="17"/>
      <c r="U20" s="3"/>
      <c r="V20" s="17"/>
      <c r="W20" s="3"/>
      <c r="X20" s="17"/>
      <c r="Y20" s="3"/>
      <c r="Z20" s="17"/>
      <c r="AA20" s="3"/>
      <c r="AB20" s="17"/>
      <c r="AC20" s="3"/>
      <c r="AD20" s="17"/>
      <c r="AE20" s="3"/>
      <c r="AF20" s="17"/>
      <c r="AG20" s="3"/>
      <c r="AH20" s="17"/>
      <c r="AI20" s="3"/>
      <c r="AJ20" s="17"/>
      <c r="AK20" s="3"/>
      <c r="AL20" s="17"/>
      <c r="AM20" s="3"/>
      <c r="AN20" s="17"/>
      <c r="AO20" s="3"/>
      <c r="AP20" s="17"/>
      <c r="AQ20" s="3"/>
      <c r="AR20" s="17"/>
      <c r="AS20" s="3"/>
      <c r="AT20" s="17"/>
      <c r="AU20" s="3"/>
      <c r="AV20" s="17"/>
      <c r="AW20" s="3"/>
      <c r="AX20" s="17"/>
      <c r="AY20" s="3"/>
      <c r="AZ20" s="17"/>
      <c r="BA20" s="3"/>
      <c r="BB20" s="17"/>
      <c r="BC20" s="3"/>
      <c r="BD20" s="17"/>
      <c r="BE20" s="3"/>
      <c r="BF20" s="17"/>
      <c r="BG20" s="3"/>
      <c r="BH20" s="17"/>
      <c r="BI20" s="3"/>
      <c r="BK20" s="56" t="s">
        <v>13</v>
      </c>
      <c r="BL20" s="30"/>
      <c r="BM20" s="21"/>
      <c r="BN20" s="22"/>
      <c r="BO20" s="23"/>
      <c r="BP20" s="24"/>
      <c r="BQ20" s="25"/>
      <c r="BR20" s="26"/>
      <c r="BS20" s="27"/>
      <c r="BT20" s="28"/>
      <c r="BU20" s="22"/>
      <c r="BV20" s="29"/>
      <c r="BW20" s="22"/>
      <c r="BX20" s="25"/>
    </row>
    <row r="21" spans="1:76" ht="12.75" customHeight="1" x14ac:dyDescent="0.2">
      <c r="A21" s="10" t="s">
        <v>24</v>
      </c>
      <c r="B21" s="19">
        <v>11.6</v>
      </c>
      <c r="C21" s="4">
        <f>IF(AND((B21&gt;0),(B$4&gt;0)),(B21/B$4*100),"")</f>
        <v>49.785407725321882</v>
      </c>
      <c r="D21" s="19">
        <v>10.5</v>
      </c>
      <c r="E21" s="4">
        <f>IF(AND((D21&gt;0),(D$4&gt;0)),(D21/D$4*100),"")</f>
        <v>56.451612903225801</v>
      </c>
      <c r="F21" s="19">
        <v>10.3</v>
      </c>
      <c r="G21" s="4">
        <f>IF(AND((F21&gt;0),(F$4&gt;0)),(F21/F$4*100),"")</f>
        <v>42.916666666666671</v>
      </c>
      <c r="H21" s="19">
        <v>8.6999999999999993</v>
      </c>
      <c r="I21" s="4">
        <f>IF(AND((H21&gt;0),(H$4&gt;0)),(H21/H$4*100),"")</f>
        <v>42.647058823529413</v>
      </c>
      <c r="J21" s="19">
        <v>10.7</v>
      </c>
      <c r="K21" s="4">
        <f>IF(AND((J21&gt;0),(J$4&gt;0)),(J21/J$4*100),"")</f>
        <v>44.214876033057848</v>
      </c>
      <c r="L21" s="19">
        <v>9.9</v>
      </c>
      <c r="M21" s="4">
        <f>IF(AND((L21&gt;0),(L$4&gt;0)),(L21/L$4*100),"")</f>
        <v>41.596638655462186</v>
      </c>
      <c r="N21" s="19">
        <v>10.5</v>
      </c>
      <c r="O21" s="4">
        <f>IF(AND((N21&gt;0),(N$4&gt;0)),(N21/N$4*100),"")</f>
        <v>43.568464730290451</v>
      </c>
      <c r="P21" s="19">
        <v>10.4</v>
      </c>
      <c r="Q21" s="4">
        <f>IF(AND((P21&gt;0),(P$4&gt;0)),(P21/P$4*100),"")</f>
        <v>48.148148148148145</v>
      </c>
      <c r="R21" s="19">
        <v>9.1</v>
      </c>
      <c r="S21" s="4">
        <f>IF(AND((R21&gt;0),(R$4&gt;0)),(R21/R$4*100),"")</f>
        <v>43.749999999999993</v>
      </c>
      <c r="T21" s="19">
        <v>9.9</v>
      </c>
      <c r="U21" s="4">
        <f>IF(AND((T21&gt;0),(T$4&gt;0)),(T21/T$4*100),"")</f>
        <v>42.127659574468083</v>
      </c>
      <c r="V21" s="19">
        <v>10.1</v>
      </c>
      <c r="W21" s="4">
        <f>IF(AND((V21&gt;0),(V$4&gt;0)),(V21/V$4*100),"")</f>
        <v>48.325358851674643</v>
      </c>
      <c r="X21" s="19"/>
      <c r="Y21" s="4" t="str">
        <f>IF(AND((X21&gt;0),(X$4&gt;0)),(X21/X$4*100),"")</f>
        <v/>
      </c>
      <c r="Z21" s="19">
        <v>9.5</v>
      </c>
      <c r="AA21" s="4">
        <f>IF(AND((Z21&gt;0),(Z$4&gt;0)),(Z21/Z$4*100),"")</f>
        <v>43.981481481481474</v>
      </c>
      <c r="AB21" s="19">
        <v>9</v>
      </c>
      <c r="AC21" s="4">
        <f>IF(AND((AB21&gt;0),(AB$4&gt;0)),(AB21/AB$4*100),"")</f>
        <v>44.117647058823536</v>
      </c>
      <c r="AD21" s="19">
        <v>11.4</v>
      </c>
      <c r="AE21" s="4">
        <f t="shared" ref="AE21" si="219">IF(AND((AD21&gt;0),(AD$4&gt;0)),(AD21/AD$4*100),"")</f>
        <v>47.899159663865547</v>
      </c>
      <c r="AF21" s="19"/>
      <c r="AG21" s="4" t="str">
        <f t="shared" ref="AG21" si="220">IF(AND((AF21&gt;0),(AF$4&gt;0)),(AF21/AF$4*100),"")</f>
        <v/>
      </c>
      <c r="AH21" s="19"/>
      <c r="AI21" s="4" t="str">
        <f t="shared" ref="AI21" si="221">IF(AND((AH21&gt;0),(AH$4&gt;0)),(AH21/AH$4*100),"")</f>
        <v/>
      </c>
      <c r="AJ21" s="19"/>
      <c r="AK21" s="4" t="str">
        <f t="shared" ref="AK21" si="222">IF(AND((AJ21&gt;0),(AJ$4&gt;0)),(AJ21/AJ$4*100),"")</f>
        <v/>
      </c>
      <c r="AL21" s="19"/>
      <c r="AM21" s="4" t="str">
        <f t="shared" ref="AM21" si="223">IF(AND((AL21&gt;0),(AL$4&gt;0)),(AL21/AL$4*100),"")</f>
        <v/>
      </c>
      <c r="AN21" s="19"/>
      <c r="AO21" s="4" t="str">
        <f t="shared" ref="AO21" si="224">IF(AND((AN21&gt;0),(AN$4&gt;0)),(AN21/AN$4*100),"")</f>
        <v/>
      </c>
      <c r="AP21" s="19"/>
      <c r="AQ21" s="4" t="str">
        <f t="shared" ref="AQ21" si="225">IF(AND((AP21&gt;0),(AP$4&gt;0)),(AP21/AP$4*100),"")</f>
        <v/>
      </c>
      <c r="AR21" s="19"/>
      <c r="AS21" s="4" t="str">
        <f t="shared" ref="AS21" si="226">IF(AND((AR21&gt;0),(AR$4&gt;0)),(AR21/AR$4*100),"")</f>
        <v/>
      </c>
      <c r="AT21" s="19"/>
      <c r="AU21" s="4" t="str">
        <f t="shared" ref="AU21" si="227">IF(AND((AT21&gt;0),(AT$4&gt;0)),(AT21/AT$4*100),"")</f>
        <v/>
      </c>
      <c r="AV21" s="19"/>
      <c r="AW21" s="4" t="str">
        <f t="shared" ref="AW21" si="228">IF(AND((AV21&gt;0),(AV$4&gt;0)),(AV21/AV$4*100),"")</f>
        <v/>
      </c>
      <c r="AX21" s="19"/>
      <c r="AY21" s="4" t="str">
        <f t="shared" ref="AY21" si="229">IF(AND((AX21&gt;0),(AX$4&gt;0)),(AX21/AX$4*100),"")</f>
        <v/>
      </c>
      <c r="AZ21" s="19"/>
      <c r="BA21" s="4" t="str">
        <f t="shared" ref="BA21" si="230">IF(AND((AZ21&gt;0),(AZ$4&gt;0)),(AZ21/AZ$4*100),"")</f>
        <v/>
      </c>
      <c r="BB21" s="19"/>
      <c r="BC21" s="4" t="str">
        <f t="shared" ref="BC21" si="231">IF(AND((BB21&gt;0),(BB$4&gt;0)),(BB21/BB$4*100),"")</f>
        <v/>
      </c>
      <c r="BD21" s="19"/>
      <c r="BE21" s="4" t="str">
        <f t="shared" ref="BE21" si="232">IF(AND((BD21&gt;0),(BD$4&gt;0)),(BD21/BD$4*100),"")</f>
        <v/>
      </c>
      <c r="BF21" s="19"/>
      <c r="BG21" s="4" t="str">
        <f t="shared" ref="BG21" si="233">IF(AND((BF21&gt;0),(BF$4&gt;0)),(BF21/BF$4*100),"")</f>
        <v/>
      </c>
      <c r="BH21" s="19"/>
      <c r="BI21" s="4" t="str">
        <f t="shared" ref="BI21" si="234">IF(AND((BH21&gt;0),(BH$4&gt;0)),(BH21/BH$4*100),"")</f>
        <v/>
      </c>
      <c r="BK21" s="57" t="s">
        <v>24</v>
      </c>
      <c r="BL21" s="30">
        <f t="shared" si="16"/>
        <v>14</v>
      </c>
      <c r="BM21" s="31">
        <f t="shared" si="17"/>
        <v>8.6999999999999993</v>
      </c>
      <c r="BN21" s="32" t="str">
        <f t="shared" si="18"/>
        <v>–</v>
      </c>
      <c r="BO21" s="33">
        <f t="shared" si="19"/>
        <v>11.6</v>
      </c>
      <c r="BP21" s="34">
        <f t="shared" si="20"/>
        <v>41.596638655462186</v>
      </c>
      <c r="BQ21" s="35" t="str">
        <f t="shared" si="41"/>
        <v>–</v>
      </c>
      <c r="BR21" s="36">
        <f t="shared" si="21"/>
        <v>56.451612903225801</v>
      </c>
      <c r="BS21" s="37">
        <f t="shared" si="22"/>
        <v>10.114285714285716</v>
      </c>
      <c r="BT21" s="38">
        <f t="shared" si="42"/>
        <v>45.680727165429694</v>
      </c>
      <c r="BU21" s="32">
        <f t="shared" si="23"/>
        <v>0.84839862080287454</v>
      </c>
      <c r="BV21" s="39">
        <f t="shared" si="43"/>
        <v>4.0447501115038209</v>
      </c>
      <c r="BW21" s="32">
        <f t="shared" si="24"/>
        <v>11.6</v>
      </c>
      <c r="BX21" s="35">
        <f t="shared" si="44"/>
        <v>49.785407725321882</v>
      </c>
    </row>
    <row r="22" spans="1:76" ht="12.75" customHeight="1" x14ac:dyDescent="0.2">
      <c r="A22" s="10" t="s">
        <v>25</v>
      </c>
      <c r="B22" s="19">
        <v>2</v>
      </c>
      <c r="C22" s="4">
        <f>IF(AND((B22&gt;0),(B$4&gt;0)),(B22/B$4*100),"")</f>
        <v>8.5836909871244629</v>
      </c>
      <c r="D22" s="19"/>
      <c r="E22" s="4" t="str">
        <f>IF(AND((D22&gt;0),(D$4&gt;0)),(D22/D$4*100),"")</f>
        <v/>
      </c>
      <c r="F22" s="19">
        <v>1.6</v>
      </c>
      <c r="G22" s="4">
        <f>IF(AND((F22&gt;0),(F$4&gt;0)),(F22/F$4*100),"")</f>
        <v>6.666666666666667</v>
      </c>
      <c r="H22" s="19">
        <v>1.5</v>
      </c>
      <c r="I22" s="4">
        <f>IF(AND((H22&gt;0),(H$4&gt;0)),(H22/H$4*100),"")</f>
        <v>7.3529411764705888</v>
      </c>
      <c r="J22" s="19">
        <v>1.8</v>
      </c>
      <c r="K22" s="4">
        <f>IF(AND((J22&gt;0),(J$4&gt;0)),(J22/J$4*100),"")</f>
        <v>7.4380165289256199</v>
      </c>
      <c r="L22" s="19">
        <v>1.9</v>
      </c>
      <c r="M22" s="4">
        <f>IF(AND((L22&gt;0),(L$4&gt;0)),(L22/L$4*100),"")</f>
        <v>7.9831932773109235</v>
      </c>
      <c r="N22" s="19">
        <v>1.7</v>
      </c>
      <c r="O22" s="4">
        <f>IF(AND((N22&gt;0),(N$4&gt;0)),(N22/N$4*100),"")</f>
        <v>7.0539419087136928</v>
      </c>
      <c r="P22" s="19"/>
      <c r="Q22" s="4" t="str">
        <f>IF(AND((P22&gt;0),(P$4&gt;0)),(P22/P$4*100),"")</f>
        <v/>
      </c>
      <c r="R22" s="19"/>
      <c r="S22" s="4" t="str">
        <f>IF(AND((R22&gt;0),(R$4&gt;0)),(R22/R$4*100),"")</f>
        <v/>
      </c>
      <c r="T22" s="19"/>
      <c r="U22" s="4" t="str">
        <f>IF(AND((T22&gt;0),(T$4&gt;0)),(T22/T$4*100),"")</f>
        <v/>
      </c>
      <c r="V22" s="19">
        <v>1.4</v>
      </c>
      <c r="W22" s="4">
        <f>IF(AND((V22&gt;0),(V$4&gt;0)),(V22/V$4*100),"")</f>
        <v>6.6985645933014357</v>
      </c>
      <c r="X22" s="19"/>
      <c r="Y22" s="4" t="str">
        <f>IF(AND((X22&gt;0),(X$4&gt;0)),(X22/X$4*100),"")</f>
        <v/>
      </c>
      <c r="Z22" s="19">
        <v>1.6</v>
      </c>
      <c r="AA22" s="4">
        <f>IF(AND((Z22&gt;0),(Z$4&gt;0)),(Z22/Z$4*100),"")</f>
        <v>7.4074074074074066</v>
      </c>
      <c r="AB22" s="19">
        <v>1.4</v>
      </c>
      <c r="AC22" s="4">
        <f>IF(AND((AB22&gt;0),(AB$4&gt;0)),(AB22/AB$4*100),"")</f>
        <v>6.8627450980392162</v>
      </c>
      <c r="AD22" s="19">
        <v>1.8</v>
      </c>
      <c r="AE22" s="4">
        <f t="shared" ref="AE22" si="235">IF(AND((AD22&gt;0),(AD$4&gt;0)),(AD22/AD$4*100),"")</f>
        <v>7.5630252100840334</v>
      </c>
      <c r="AF22" s="19"/>
      <c r="AG22" s="4" t="str">
        <f t="shared" ref="AG22" si="236">IF(AND((AF22&gt;0),(AF$4&gt;0)),(AF22/AF$4*100),"")</f>
        <v/>
      </c>
      <c r="AH22" s="19"/>
      <c r="AI22" s="4" t="str">
        <f t="shared" ref="AI22" si="237">IF(AND((AH22&gt;0),(AH$4&gt;0)),(AH22/AH$4*100),"")</f>
        <v/>
      </c>
      <c r="AJ22" s="19"/>
      <c r="AK22" s="4" t="str">
        <f t="shared" ref="AK22" si="238">IF(AND((AJ22&gt;0),(AJ$4&gt;0)),(AJ22/AJ$4*100),"")</f>
        <v/>
      </c>
      <c r="AL22" s="19"/>
      <c r="AM22" s="4" t="str">
        <f t="shared" ref="AM22" si="239">IF(AND((AL22&gt;0),(AL$4&gt;0)),(AL22/AL$4*100),"")</f>
        <v/>
      </c>
      <c r="AN22" s="19"/>
      <c r="AO22" s="4" t="str">
        <f t="shared" ref="AO22" si="240">IF(AND((AN22&gt;0),(AN$4&gt;0)),(AN22/AN$4*100),"")</f>
        <v/>
      </c>
      <c r="AP22" s="19"/>
      <c r="AQ22" s="4" t="str">
        <f t="shared" ref="AQ22" si="241">IF(AND((AP22&gt;0),(AP$4&gt;0)),(AP22/AP$4*100),"")</f>
        <v/>
      </c>
      <c r="AR22" s="19"/>
      <c r="AS22" s="4" t="str">
        <f t="shared" ref="AS22" si="242">IF(AND((AR22&gt;0),(AR$4&gt;0)),(AR22/AR$4*100),"")</f>
        <v/>
      </c>
      <c r="AT22" s="19"/>
      <c r="AU22" s="4" t="str">
        <f t="shared" ref="AU22" si="243">IF(AND((AT22&gt;0),(AT$4&gt;0)),(AT22/AT$4*100),"")</f>
        <v/>
      </c>
      <c r="AV22" s="19"/>
      <c r="AW22" s="4" t="str">
        <f t="shared" ref="AW22" si="244">IF(AND((AV22&gt;0),(AV$4&gt;0)),(AV22/AV$4*100),"")</f>
        <v/>
      </c>
      <c r="AX22" s="19"/>
      <c r="AY22" s="4" t="str">
        <f t="shared" ref="AY22" si="245">IF(AND((AX22&gt;0),(AX$4&gt;0)),(AX22/AX$4*100),"")</f>
        <v/>
      </c>
      <c r="AZ22" s="19"/>
      <c r="BA22" s="4" t="str">
        <f t="shared" ref="BA22" si="246">IF(AND((AZ22&gt;0),(AZ$4&gt;0)),(AZ22/AZ$4*100),"")</f>
        <v/>
      </c>
      <c r="BB22" s="19"/>
      <c r="BC22" s="4" t="str">
        <f t="shared" ref="BC22" si="247">IF(AND((BB22&gt;0),(BB$4&gt;0)),(BB22/BB$4*100),"")</f>
        <v/>
      </c>
      <c r="BD22" s="19"/>
      <c r="BE22" s="4" t="str">
        <f t="shared" ref="BE22" si="248">IF(AND((BD22&gt;0),(BD$4&gt;0)),(BD22/BD$4*100),"")</f>
        <v/>
      </c>
      <c r="BF22" s="19"/>
      <c r="BG22" s="4" t="str">
        <f t="shared" ref="BG22" si="249">IF(AND((BF22&gt;0),(BF$4&gt;0)),(BF22/BF$4*100),"")</f>
        <v/>
      </c>
      <c r="BH22" s="19"/>
      <c r="BI22" s="4" t="str">
        <f t="shared" ref="BI22" si="250">IF(AND((BH22&gt;0),(BH$4&gt;0)),(BH22/BH$4*100),"")</f>
        <v/>
      </c>
      <c r="BK22" s="57" t="s">
        <v>25</v>
      </c>
      <c r="BL22" s="30">
        <f t="shared" si="16"/>
        <v>10</v>
      </c>
      <c r="BM22" s="31">
        <f t="shared" si="17"/>
        <v>1.4</v>
      </c>
      <c r="BN22" s="32" t="str">
        <f t="shared" si="18"/>
        <v>–</v>
      </c>
      <c r="BO22" s="33">
        <f t="shared" si="19"/>
        <v>2</v>
      </c>
      <c r="BP22" s="34">
        <f t="shared" si="20"/>
        <v>6.666666666666667</v>
      </c>
      <c r="BQ22" s="35" t="str">
        <f t="shared" si="41"/>
        <v>–</v>
      </c>
      <c r="BR22" s="36">
        <f t="shared" si="21"/>
        <v>8.5836909871244629</v>
      </c>
      <c r="BS22" s="37">
        <f t="shared" si="22"/>
        <v>1.67</v>
      </c>
      <c r="BT22" s="38">
        <f t="shared" si="42"/>
        <v>7.3610192854044048</v>
      </c>
      <c r="BU22" s="32">
        <f t="shared" si="23"/>
        <v>0.2057506581601472</v>
      </c>
      <c r="BV22" s="39">
        <f t="shared" si="43"/>
        <v>0.5957743894873524</v>
      </c>
      <c r="BW22" s="32">
        <f t="shared" si="24"/>
        <v>2</v>
      </c>
      <c r="BX22" s="35">
        <f t="shared" si="44"/>
        <v>8.5836909871244629</v>
      </c>
    </row>
    <row r="23" spans="1:76" ht="12.75" customHeight="1" x14ac:dyDescent="0.2">
      <c r="A23" s="10" t="s">
        <v>26</v>
      </c>
      <c r="B23" s="66">
        <f>IF(AND((B22&gt;0),(B21&gt;0)),(B22/B21),"")</f>
        <v>0.17241379310344829</v>
      </c>
      <c r="C23" s="4" t="s">
        <v>3</v>
      </c>
      <c r="D23" s="66" t="str">
        <f>IF(AND((D22&gt;0),(D21&gt;0)),(D22/D21),"")</f>
        <v/>
      </c>
      <c r="E23" s="4" t="s">
        <v>3</v>
      </c>
      <c r="F23" s="66">
        <f>IF(AND((F22&gt;0),(F21&gt;0)),(F22/F21),"")</f>
        <v>0.1553398058252427</v>
      </c>
      <c r="G23" s="4" t="s">
        <v>3</v>
      </c>
      <c r="H23" s="66">
        <f>IF(AND((H22&gt;0),(H21&gt;0)),(H22/H21),"")</f>
        <v>0.17241379310344829</v>
      </c>
      <c r="I23" s="4" t="s">
        <v>3</v>
      </c>
      <c r="J23" s="66">
        <f>IF(AND((J22&gt;0),(J21&gt;0)),(J22/J21),"")</f>
        <v>0.16822429906542058</v>
      </c>
      <c r="K23" s="4" t="s">
        <v>3</v>
      </c>
      <c r="L23" s="66">
        <f>IF(AND((L22&gt;0),(L21&gt;0)),(L22/L21),"")</f>
        <v>0.19191919191919191</v>
      </c>
      <c r="M23" s="4" t="s">
        <v>3</v>
      </c>
      <c r="N23" s="66">
        <f>IF(AND((N22&gt;0),(N21&gt;0)),(N22/N21),"")</f>
        <v>0.16190476190476191</v>
      </c>
      <c r="O23" s="4" t="s">
        <v>3</v>
      </c>
      <c r="P23" s="66" t="str">
        <f>IF(AND((P22&gt;0),(P21&gt;0)),(P22/P21),"")</f>
        <v/>
      </c>
      <c r="Q23" s="4" t="s">
        <v>3</v>
      </c>
      <c r="R23" s="66" t="str">
        <f>IF(AND((R22&gt;0),(R21&gt;0)),(R22/R21),"")</f>
        <v/>
      </c>
      <c r="S23" s="4" t="s">
        <v>3</v>
      </c>
      <c r="T23" s="66" t="str">
        <f>IF(AND((T22&gt;0),(T21&gt;0)),(T22/T21),"")</f>
        <v/>
      </c>
      <c r="U23" s="4" t="s">
        <v>3</v>
      </c>
      <c r="V23" s="66">
        <f>IF(AND((V22&gt;0),(V21&gt;0)),(V22/V21),"")</f>
        <v>0.1386138613861386</v>
      </c>
      <c r="W23" s="4" t="s">
        <v>3</v>
      </c>
      <c r="X23" s="66" t="str">
        <f>IF(AND((X22&gt;0),(X21&gt;0)),(X22/X21),"")</f>
        <v/>
      </c>
      <c r="Y23" s="4" t="s">
        <v>3</v>
      </c>
      <c r="Z23" s="66">
        <f>IF(AND((Z22&gt;0),(Z21&gt;0)),(Z22/Z21),"")</f>
        <v>0.16842105263157894</v>
      </c>
      <c r="AA23" s="4" t="s">
        <v>3</v>
      </c>
      <c r="AB23" s="66">
        <f>IF(AND((AB22&gt;0),(AB21&gt;0)),(AB22/AB21),"")</f>
        <v>0.15555555555555556</v>
      </c>
      <c r="AC23" s="4" t="s">
        <v>3</v>
      </c>
      <c r="AD23" s="66">
        <f t="shared" ref="AD23" si="251">IF(AND((AD22&gt;0),(AD21&gt;0)),(AD22/AD21),"")</f>
        <v>0.15789473684210525</v>
      </c>
      <c r="AE23" s="4" t="s">
        <v>3</v>
      </c>
      <c r="AF23" s="66" t="str">
        <f t="shared" ref="AF23" si="252">IF(AND((AF22&gt;0),(AF21&gt;0)),(AF22/AF21),"")</f>
        <v/>
      </c>
      <c r="AG23" s="4" t="s">
        <v>3</v>
      </c>
      <c r="AH23" s="66" t="str">
        <f t="shared" ref="AH23" si="253">IF(AND((AH22&gt;0),(AH21&gt;0)),(AH22/AH21),"")</f>
        <v/>
      </c>
      <c r="AI23" s="4" t="s">
        <v>3</v>
      </c>
      <c r="AJ23" s="66" t="str">
        <f t="shared" ref="AJ23" si="254">IF(AND((AJ22&gt;0),(AJ21&gt;0)),(AJ22/AJ21),"")</f>
        <v/>
      </c>
      <c r="AK23" s="4" t="s">
        <v>3</v>
      </c>
      <c r="AL23" s="66" t="str">
        <f t="shared" ref="AL23" si="255">IF(AND((AL22&gt;0),(AL21&gt;0)),(AL22/AL21),"")</f>
        <v/>
      </c>
      <c r="AM23" s="4" t="s">
        <v>3</v>
      </c>
      <c r="AN23" s="66" t="str">
        <f t="shared" ref="AN23" si="256">IF(AND((AN22&gt;0),(AN21&gt;0)),(AN22/AN21),"")</f>
        <v/>
      </c>
      <c r="AO23" s="4" t="s">
        <v>3</v>
      </c>
      <c r="AP23" s="66" t="str">
        <f t="shared" ref="AP23" si="257">IF(AND((AP22&gt;0),(AP21&gt;0)),(AP22/AP21),"")</f>
        <v/>
      </c>
      <c r="AQ23" s="4" t="s">
        <v>3</v>
      </c>
      <c r="AR23" s="66" t="str">
        <f t="shared" ref="AR23" si="258">IF(AND((AR22&gt;0),(AR21&gt;0)),(AR22/AR21),"")</f>
        <v/>
      </c>
      <c r="AS23" s="4" t="s">
        <v>3</v>
      </c>
      <c r="AT23" s="66" t="str">
        <f t="shared" ref="AT23" si="259">IF(AND((AT22&gt;0),(AT21&gt;0)),(AT22/AT21),"")</f>
        <v/>
      </c>
      <c r="AU23" s="4" t="s">
        <v>3</v>
      </c>
      <c r="AV23" s="66" t="str">
        <f t="shared" ref="AV23" si="260">IF(AND((AV22&gt;0),(AV21&gt;0)),(AV22/AV21),"")</f>
        <v/>
      </c>
      <c r="AW23" s="4" t="s">
        <v>3</v>
      </c>
      <c r="AX23" s="66" t="str">
        <f t="shared" ref="AX23" si="261">IF(AND((AX22&gt;0),(AX21&gt;0)),(AX22/AX21),"")</f>
        <v/>
      </c>
      <c r="AY23" s="4" t="s">
        <v>3</v>
      </c>
      <c r="AZ23" s="66" t="str">
        <f t="shared" ref="AZ23" si="262">IF(AND((AZ22&gt;0),(AZ21&gt;0)),(AZ22/AZ21),"")</f>
        <v/>
      </c>
      <c r="BA23" s="4" t="s">
        <v>3</v>
      </c>
      <c r="BB23" s="66" t="str">
        <f t="shared" ref="BB23" si="263">IF(AND((BB22&gt;0),(BB21&gt;0)),(BB22/BB21),"")</f>
        <v/>
      </c>
      <c r="BC23" s="4" t="s">
        <v>3</v>
      </c>
      <c r="BD23" s="66" t="str">
        <f t="shared" ref="BD23" si="264">IF(AND((BD22&gt;0),(BD21&gt;0)),(BD22/BD21),"")</f>
        <v/>
      </c>
      <c r="BE23" s="4" t="s">
        <v>3</v>
      </c>
      <c r="BF23" s="66" t="str">
        <f t="shared" ref="BF23" si="265">IF(AND((BF22&gt;0),(BF21&gt;0)),(BF22/BF21),"")</f>
        <v/>
      </c>
      <c r="BG23" s="4" t="s">
        <v>3</v>
      </c>
      <c r="BH23" s="66" t="str">
        <f t="shared" ref="BH23" si="266">IF(AND((BH22&gt;0),(BH21&gt;0)),(BH22/BH21),"")</f>
        <v/>
      </c>
      <c r="BI23" s="4" t="s">
        <v>3</v>
      </c>
      <c r="BK23" s="57" t="s">
        <v>26</v>
      </c>
      <c r="BL23" s="30">
        <f t="shared" si="16"/>
        <v>10</v>
      </c>
      <c r="BM23" s="40">
        <f t="shared" si="17"/>
        <v>0.1386138613861386</v>
      </c>
      <c r="BN23" s="22" t="str">
        <f t="shared" si="18"/>
        <v>–</v>
      </c>
      <c r="BO23" s="41">
        <f t="shared" si="19"/>
        <v>0.19191919191919191</v>
      </c>
      <c r="BP23" s="24" t="str">
        <f t="shared" si="20"/>
        <v/>
      </c>
      <c r="BQ23" s="6" t="s">
        <v>3</v>
      </c>
      <c r="BR23" s="26" t="str">
        <f t="shared" si="21"/>
        <v/>
      </c>
      <c r="BS23" s="42">
        <f t="shared" si="22"/>
        <v>0.16427008513368921</v>
      </c>
      <c r="BT23" s="28" t="s">
        <v>3</v>
      </c>
      <c r="BU23" s="43">
        <f t="shared" si="23"/>
        <v>1.4103403667640428E-2</v>
      </c>
      <c r="BV23" s="29" t="s">
        <v>3</v>
      </c>
      <c r="BW23" s="22">
        <f t="shared" si="24"/>
        <v>0.17241379310344829</v>
      </c>
      <c r="BX23" s="25" t="s">
        <v>3</v>
      </c>
    </row>
    <row r="24" spans="1:76" ht="12.75" customHeight="1" x14ac:dyDescent="0.2">
      <c r="A24" s="15" t="s">
        <v>14</v>
      </c>
      <c r="B24" s="17"/>
      <c r="C24" s="3"/>
      <c r="D24" s="17"/>
      <c r="E24" s="3"/>
      <c r="F24" s="17"/>
      <c r="G24" s="3"/>
      <c r="H24" s="17"/>
      <c r="I24" s="3"/>
      <c r="J24" s="17"/>
      <c r="K24" s="3"/>
      <c r="L24" s="17"/>
      <c r="M24" s="3"/>
      <c r="N24" s="17"/>
      <c r="O24" s="3"/>
      <c r="P24" s="17"/>
      <c r="Q24" s="3"/>
      <c r="R24" s="17"/>
      <c r="S24" s="3"/>
      <c r="T24" s="17"/>
      <c r="U24" s="3"/>
      <c r="V24" s="17"/>
      <c r="W24" s="3"/>
      <c r="X24" s="17"/>
      <c r="Y24" s="3"/>
      <c r="Z24" s="17"/>
      <c r="AA24" s="3"/>
      <c r="AB24" s="17"/>
      <c r="AC24" s="3"/>
      <c r="AD24" s="17"/>
      <c r="AE24" s="3"/>
      <c r="AF24" s="17"/>
      <c r="AG24" s="3"/>
      <c r="AH24" s="17"/>
      <c r="AI24" s="3"/>
      <c r="AJ24" s="17"/>
      <c r="AK24" s="3"/>
      <c r="AL24" s="17"/>
      <c r="AM24" s="3"/>
      <c r="AN24" s="17"/>
      <c r="AO24" s="3"/>
      <c r="AP24" s="17"/>
      <c r="AQ24" s="3"/>
      <c r="AR24" s="17"/>
      <c r="AS24" s="3"/>
      <c r="AT24" s="17"/>
      <c r="AU24" s="3"/>
      <c r="AV24" s="17"/>
      <c r="AW24" s="3"/>
      <c r="AX24" s="17"/>
      <c r="AY24" s="3"/>
      <c r="AZ24" s="17"/>
      <c r="BA24" s="3"/>
      <c r="BB24" s="17"/>
      <c r="BC24" s="3"/>
      <c r="BD24" s="17"/>
      <c r="BE24" s="3"/>
      <c r="BF24" s="17"/>
      <c r="BG24" s="3"/>
      <c r="BH24" s="17"/>
      <c r="BI24" s="3"/>
      <c r="BK24" s="56" t="s">
        <v>14</v>
      </c>
      <c r="BL24" s="30"/>
      <c r="BM24" s="21"/>
      <c r="BN24" s="22"/>
      <c r="BO24" s="23"/>
      <c r="BP24" s="24"/>
      <c r="BQ24" s="25"/>
      <c r="BR24" s="26"/>
      <c r="BS24" s="27"/>
      <c r="BT24" s="28"/>
      <c r="BU24" s="22"/>
      <c r="BV24" s="29"/>
      <c r="BW24" s="22"/>
      <c r="BX24" s="25"/>
    </row>
    <row r="25" spans="1:76" ht="12.75" customHeight="1" x14ac:dyDescent="0.2">
      <c r="A25" s="10" t="s">
        <v>24</v>
      </c>
      <c r="B25" s="19">
        <v>11.1</v>
      </c>
      <c r="C25" s="4">
        <f>IF(AND((B25&gt;0),(B$4&gt;0)),(B25/B$4*100),"")</f>
        <v>47.639484978540771</v>
      </c>
      <c r="D25" s="19">
        <v>10.1</v>
      </c>
      <c r="E25" s="4">
        <f>IF(AND((D25&gt;0),(D$4&gt;0)),(D25/D$4*100),"")</f>
        <v>54.3010752688172</v>
      </c>
      <c r="F25" s="19">
        <v>10</v>
      </c>
      <c r="G25" s="4">
        <f>IF(AND((F25&gt;0),(F$4&gt;0)),(F25/F$4*100),"")</f>
        <v>41.666666666666671</v>
      </c>
      <c r="H25" s="19">
        <v>8.6999999999999993</v>
      </c>
      <c r="I25" s="4">
        <f>IF(AND((H25&gt;0),(H$4&gt;0)),(H25/H$4*100),"")</f>
        <v>42.647058823529413</v>
      </c>
      <c r="J25" s="19">
        <v>10.3</v>
      </c>
      <c r="K25" s="4">
        <f>IF(AND((J25&gt;0),(J$4&gt;0)),(J25/J$4*100),"")</f>
        <v>42.561983471074385</v>
      </c>
      <c r="L25" s="19">
        <v>10.8</v>
      </c>
      <c r="M25" s="4">
        <f>IF(AND((L25&gt;0),(L$4&gt;0)),(L25/L$4*100),"")</f>
        <v>45.378151260504204</v>
      </c>
      <c r="N25" s="19">
        <v>10.6</v>
      </c>
      <c r="O25" s="4">
        <f>IF(AND((N25&gt;0),(N$4&gt;0)),(N25/N$4*100),"")</f>
        <v>43.983402489626549</v>
      </c>
      <c r="P25" s="19">
        <v>10.199999999999999</v>
      </c>
      <c r="Q25" s="4">
        <f>IF(AND((P25&gt;0),(P$4&gt;0)),(P25/P$4*100),"")</f>
        <v>47.222222222222214</v>
      </c>
      <c r="R25" s="19">
        <v>8.8000000000000007</v>
      </c>
      <c r="S25" s="4">
        <f>IF(AND((R25&gt;0),(R$4&gt;0)),(R25/R$4*100),"")</f>
        <v>42.307692307692307</v>
      </c>
      <c r="T25" s="19">
        <v>10.7</v>
      </c>
      <c r="U25" s="4">
        <f>IF(AND((T25&gt;0),(T$4&gt;0)),(T25/T$4*100),"")</f>
        <v>45.531914893617021</v>
      </c>
      <c r="V25" s="19">
        <v>10.3</v>
      </c>
      <c r="W25" s="4">
        <f>IF(AND((V25&gt;0),(V$4&gt;0)),(V25/V$4*100),"")</f>
        <v>49.282296650717711</v>
      </c>
      <c r="X25" s="19">
        <v>10</v>
      </c>
      <c r="Y25" s="4">
        <f>IF(AND((X25&gt;0),(X$4&gt;0)),(X25/X$4*100),"")</f>
        <v>40.160642570281126</v>
      </c>
      <c r="Z25" s="19">
        <v>9.6999999999999993</v>
      </c>
      <c r="AA25" s="4">
        <f>IF(AND((Z25&gt;0),(Z$4&gt;0)),(Z25/Z$4*100),"")</f>
        <v>44.907407407407405</v>
      </c>
      <c r="AB25" s="19">
        <v>9</v>
      </c>
      <c r="AC25" s="4">
        <f>IF(AND((AB25&gt;0),(AB$4&gt;0)),(AB25/AB$4*100),"")</f>
        <v>44.117647058823536</v>
      </c>
      <c r="AD25" s="19">
        <v>11.3</v>
      </c>
      <c r="AE25" s="4">
        <f t="shared" ref="AE25" si="267">IF(AND((AD25&gt;0),(AD$4&gt;0)),(AD25/AD$4*100),"")</f>
        <v>47.478991596638657</v>
      </c>
      <c r="AF25" s="19"/>
      <c r="AG25" s="4" t="str">
        <f t="shared" ref="AG25" si="268">IF(AND((AF25&gt;0),(AF$4&gt;0)),(AF25/AF$4*100),"")</f>
        <v/>
      </c>
      <c r="AH25" s="19"/>
      <c r="AI25" s="4" t="str">
        <f t="shared" ref="AI25" si="269">IF(AND((AH25&gt;0),(AH$4&gt;0)),(AH25/AH$4*100),"")</f>
        <v/>
      </c>
      <c r="AJ25" s="19"/>
      <c r="AK25" s="4" t="str">
        <f t="shared" ref="AK25" si="270">IF(AND((AJ25&gt;0),(AJ$4&gt;0)),(AJ25/AJ$4*100),"")</f>
        <v/>
      </c>
      <c r="AL25" s="19"/>
      <c r="AM25" s="4" t="str">
        <f t="shared" ref="AM25" si="271">IF(AND((AL25&gt;0),(AL$4&gt;0)),(AL25/AL$4*100),"")</f>
        <v/>
      </c>
      <c r="AN25" s="19"/>
      <c r="AO25" s="4" t="str">
        <f t="shared" ref="AO25" si="272">IF(AND((AN25&gt;0),(AN$4&gt;0)),(AN25/AN$4*100),"")</f>
        <v/>
      </c>
      <c r="AP25" s="19"/>
      <c r="AQ25" s="4" t="str">
        <f t="shared" ref="AQ25" si="273">IF(AND((AP25&gt;0),(AP$4&gt;0)),(AP25/AP$4*100),"")</f>
        <v/>
      </c>
      <c r="AR25" s="19"/>
      <c r="AS25" s="4" t="str">
        <f t="shared" ref="AS25" si="274">IF(AND((AR25&gt;0),(AR$4&gt;0)),(AR25/AR$4*100),"")</f>
        <v/>
      </c>
      <c r="AT25" s="19"/>
      <c r="AU25" s="4" t="str">
        <f t="shared" ref="AU25" si="275">IF(AND((AT25&gt;0),(AT$4&gt;0)),(AT25/AT$4*100),"")</f>
        <v/>
      </c>
      <c r="AV25" s="19"/>
      <c r="AW25" s="4" t="str">
        <f t="shared" ref="AW25" si="276">IF(AND((AV25&gt;0),(AV$4&gt;0)),(AV25/AV$4*100),"")</f>
        <v/>
      </c>
      <c r="AX25" s="19"/>
      <c r="AY25" s="4" t="str">
        <f t="shared" ref="AY25" si="277">IF(AND((AX25&gt;0),(AX$4&gt;0)),(AX25/AX$4*100),"")</f>
        <v/>
      </c>
      <c r="AZ25" s="19"/>
      <c r="BA25" s="4" t="str">
        <f t="shared" ref="BA25" si="278">IF(AND((AZ25&gt;0),(AZ$4&gt;0)),(AZ25/AZ$4*100),"")</f>
        <v/>
      </c>
      <c r="BB25" s="19"/>
      <c r="BC25" s="4" t="str">
        <f t="shared" ref="BC25" si="279">IF(AND((BB25&gt;0),(BB$4&gt;0)),(BB25/BB$4*100),"")</f>
        <v/>
      </c>
      <c r="BD25" s="19"/>
      <c r="BE25" s="4" t="str">
        <f t="shared" ref="BE25" si="280">IF(AND((BD25&gt;0),(BD$4&gt;0)),(BD25/BD$4*100),"")</f>
        <v/>
      </c>
      <c r="BF25" s="19"/>
      <c r="BG25" s="4" t="str">
        <f t="shared" ref="BG25" si="281">IF(AND((BF25&gt;0),(BF$4&gt;0)),(BF25/BF$4*100),"")</f>
        <v/>
      </c>
      <c r="BH25" s="19"/>
      <c r="BI25" s="4" t="str">
        <f t="shared" ref="BI25" si="282">IF(AND((BH25&gt;0),(BH$4&gt;0)),(BH25/BH$4*100),"")</f>
        <v/>
      </c>
      <c r="BK25" s="57" t="s">
        <v>24</v>
      </c>
      <c r="BL25" s="30">
        <f t="shared" si="16"/>
        <v>15</v>
      </c>
      <c r="BM25" s="31">
        <f t="shared" si="17"/>
        <v>8.6999999999999993</v>
      </c>
      <c r="BN25" s="32" t="str">
        <f t="shared" si="18"/>
        <v>–</v>
      </c>
      <c r="BO25" s="33">
        <f t="shared" si="19"/>
        <v>11.3</v>
      </c>
      <c r="BP25" s="34">
        <f t="shared" si="20"/>
        <v>40.160642570281126</v>
      </c>
      <c r="BQ25" s="35" t="str">
        <f t="shared" si="41"/>
        <v>–</v>
      </c>
      <c r="BR25" s="36">
        <f t="shared" si="21"/>
        <v>54.3010752688172</v>
      </c>
      <c r="BS25" s="37">
        <f t="shared" si="22"/>
        <v>10.106666666666666</v>
      </c>
      <c r="BT25" s="38">
        <f t="shared" si="42"/>
        <v>45.279109177743948</v>
      </c>
      <c r="BU25" s="32">
        <f t="shared" si="23"/>
        <v>0.78691682866621648</v>
      </c>
      <c r="BV25" s="39">
        <f t="shared" si="43"/>
        <v>3.5580480203887261</v>
      </c>
      <c r="BW25" s="32">
        <f t="shared" si="24"/>
        <v>11.1</v>
      </c>
      <c r="BX25" s="35">
        <f t="shared" si="44"/>
        <v>47.639484978540771</v>
      </c>
    </row>
    <row r="26" spans="1:76" ht="12.75" customHeight="1" x14ac:dyDescent="0.2">
      <c r="A26" s="10" t="s">
        <v>25</v>
      </c>
      <c r="B26" s="19">
        <v>1.6</v>
      </c>
      <c r="C26" s="4">
        <f>IF(AND((B26&gt;0),(B$4&gt;0)),(B26/B$4*100),"")</f>
        <v>6.866952789699571</v>
      </c>
      <c r="D26" s="19">
        <v>1.4</v>
      </c>
      <c r="E26" s="4">
        <f>IF(AND((D26&gt;0),(D$4&gt;0)),(D26/D$4*100),"")</f>
        <v>7.5268817204301062</v>
      </c>
      <c r="F26" s="19">
        <v>1.3</v>
      </c>
      <c r="G26" s="4">
        <f>IF(AND((F26&gt;0),(F$4&gt;0)),(F26/F$4*100),"")</f>
        <v>5.416666666666667</v>
      </c>
      <c r="H26" s="19">
        <v>1.4</v>
      </c>
      <c r="I26" s="4">
        <f>IF(AND((H26&gt;0),(H$4&gt;0)),(H26/H$4*100),"")</f>
        <v>6.8627450980392162</v>
      </c>
      <c r="J26" s="19">
        <v>1.7</v>
      </c>
      <c r="K26" s="4">
        <f>IF(AND((J26&gt;0),(J$4&gt;0)),(J26/J$4*100),"")</f>
        <v>7.0247933884297522</v>
      </c>
      <c r="L26" s="19">
        <v>1.7</v>
      </c>
      <c r="M26" s="4">
        <f>IF(AND((L26&gt;0),(L$4&gt;0)),(L26/L$4*100),"")</f>
        <v>7.1428571428571423</v>
      </c>
      <c r="N26" s="19"/>
      <c r="O26" s="4" t="str">
        <f>IF(AND((N26&gt;0),(N$4&gt;0)),(N26/N$4*100),"")</f>
        <v/>
      </c>
      <c r="P26" s="19"/>
      <c r="Q26" s="4" t="str">
        <f>IF(AND((P26&gt;0),(P$4&gt;0)),(P26/P$4*100),"")</f>
        <v/>
      </c>
      <c r="R26" s="19"/>
      <c r="S26" s="4" t="str">
        <f>IF(AND((R26&gt;0),(R$4&gt;0)),(R26/R$4*100),"")</f>
        <v/>
      </c>
      <c r="T26" s="19"/>
      <c r="U26" s="4" t="str">
        <f>IF(AND((T26&gt;0),(T$4&gt;0)),(T26/T$4*100),"")</f>
        <v/>
      </c>
      <c r="V26" s="19"/>
      <c r="W26" s="4" t="str">
        <f>IF(AND((V26&gt;0),(V$4&gt;0)),(V26/V$4*100),"")</f>
        <v/>
      </c>
      <c r="X26" s="19"/>
      <c r="Y26" s="4" t="str">
        <f>IF(AND((X26&gt;0),(X$4&gt;0)),(X26/X$4*100),"")</f>
        <v/>
      </c>
      <c r="Z26" s="19">
        <v>1.6</v>
      </c>
      <c r="AA26" s="4">
        <f>IF(AND((Z26&gt;0),(Z$4&gt;0)),(Z26/Z$4*100),"")</f>
        <v>7.4074074074074066</v>
      </c>
      <c r="AB26" s="19">
        <v>1.5</v>
      </c>
      <c r="AC26" s="4">
        <f>IF(AND((AB26&gt;0),(AB$4&gt;0)),(AB26/AB$4*100),"")</f>
        <v>7.3529411764705888</v>
      </c>
      <c r="AD26" s="19">
        <v>2.2000000000000002</v>
      </c>
      <c r="AE26" s="4">
        <f t="shared" ref="AE26" si="283">IF(AND((AD26&gt;0),(AD$4&gt;0)),(AD26/AD$4*100),"")</f>
        <v>9.2436974789915975</v>
      </c>
      <c r="AF26" s="19"/>
      <c r="AG26" s="4" t="str">
        <f t="shared" ref="AG26" si="284">IF(AND((AF26&gt;0),(AF$4&gt;0)),(AF26/AF$4*100),"")</f>
        <v/>
      </c>
      <c r="AH26" s="19"/>
      <c r="AI26" s="4" t="str">
        <f t="shared" ref="AI26" si="285">IF(AND((AH26&gt;0),(AH$4&gt;0)),(AH26/AH$4*100),"")</f>
        <v/>
      </c>
      <c r="AJ26" s="19"/>
      <c r="AK26" s="4" t="str">
        <f t="shared" ref="AK26" si="286">IF(AND((AJ26&gt;0),(AJ$4&gt;0)),(AJ26/AJ$4*100),"")</f>
        <v/>
      </c>
      <c r="AL26" s="19"/>
      <c r="AM26" s="4" t="str">
        <f t="shared" ref="AM26" si="287">IF(AND((AL26&gt;0),(AL$4&gt;0)),(AL26/AL$4*100),"")</f>
        <v/>
      </c>
      <c r="AN26" s="19"/>
      <c r="AO26" s="4" t="str">
        <f t="shared" ref="AO26" si="288">IF(AND((AN26&gt;0),(AN$4&gt;0)),(AN26/AN$4*100),"")</f>
        <v/>
      </c>
      <c r="AP26" s="19"/>
      <c r="AQ26" s="4" t="str">
        <f t="shared" ref="AQ26" si="289">IF(AND((AP26&gt;0),(AP$4&gt;0)),(AP26/AP$4*100),"")</f>
        <v/>
      </c>
      <c r="AR26" s="19"/>
      <c r="AS26" s="4" t="str">
        <f t="shared" ref="AS26" si="290">IF(AND((AR26&gt;0),(AR$4&gt;0)),(AR26/AR$4*100),"")</f>
        <v/>
      </c>
      <c r="AT26" s="19"/>
      <c r="AU26" s="4" t="str">
        <f t="shared" ref="AU26" si="291">IF(AND((AT26&gt;0),(AT$4&gt;0)),(AT26/AT$4*100),"")</f>
        <v/>
      </c>
      <c r="AV26" s="19"/>
      <c r="AW26" s="4" t="str">
        <f t="shared" ref="AW26" si="292">IF(AND((AV26&gt;0),(AV$4&gt;0)),(AV26/AV$4*100),"")</f>
        <v/>
      </c>
      <c r="AX26" s="19"/>
      <c r="AY26" s="4" t="str">
        <f t="shared" ref="AY26" si="293">IF(AND((AX26&gt;0),(AX$4&gt;0)),(AX26/AX$4*100),"")</f>
        <v/>
      </c>
      <c r="AZ26" s="19"/>
      <c r="BA26" s="4" t="str">
        <f t="shared" ref="BA26" si="294">IF(AND((AZ26&gt;0),(AZ$4&gt;0)),(AZ26/AZ$4*100),"")</f>
        <v/>
      </c>
      <c r="BB26" s="19"/>
      <c r="BC26" s="4" t="str">
        <f t="shared" ref="BC26" si="295">IF(AND((BB26&gt;0),(BB$4&gt;0)),(BB26/BB$4*100),"")</f>
        <v/>
      </c>
      <c r="BD26" s="19"/>
      <c r="BE26" s="4" t="str">
        <f t="shared" ref="BE26" si="296">IF(AND((BD26&gt;0),(BD$4&gt;0)),(BD26/BD$4*100),"")</f>
        <v/>
      </c>
      <c r="BF26" s="19"/>
      <c r="BG26" s="4" t="str">
        <f t="shared" ref="BG26" si="297">IF(AND((BF26&gt;0),(BF$4&gt;0)),(BF26/BF$4*100),"")</f>
        <v/>
      </c>
      <c r="BH26" s="19"/>
      <c r="BI26" s="4" t="str">
        <f t="shared" ref="BI26" si="298">IF(AND((BH26&gt;0),(BH$4&gt;0)),(BH26/BH$4*100),"")</f>
        <v/>
      </c>
      <c r="BK26" s="57" t="s">
        <v>25</v>
      </c>
      <c r="BL26" s="30">
        <f t="shared" si="16"/>
        <v>9</v>
      </c>
      <c r="BM26" s="31">
        <f t="shared" si="17"/>
        <v>1.3</v>
      </c>
      <c r="BN26" s="32" t="str">
        <f t="shared" si="18"/>
        <v>–</v>
      </c>
      <c r="BO26" s="33">
        <f t="shared" si="19"/>
        <v>2.2000000000000002</v>
      </c>
      <c r="BP26" s="34">
        <f t="shared" si="20"/>
        <v>5.416666666666667</v>
      </c>
      <c r="BQ26" s="35" t="str">
        <f t="shared" si="41"/>
        <v>–</v>
      </c>
      <c r="BR26" s="36">
        <f t="shared" si="21"/>
        <v>9.2436974789915975</v>
      </c>
      <c r="BS26" s="37">
        <f t="shared" si="22"/>
        <v>1.5999999999999999</v>
      </c>
      <c r="BT26" s="38">
        <f t="shared" si="42"/>
        <v>7.204993652110228</v>
      </c>
      <c r="BU26" s="32">
        <f t="shared" si="23"/>
        <v>0.26457513110645958</v>
      </c>
      <c r="BV26" s="39">
        <f t="shared" si="43"/>
        <v>0.9867013989593425</v>
      </c>
      <c r="BW26" s="32">
        <f t="shared" si="24"/>
        <v>1.6</v>
      </c>
      <c r="BX26" s="35">
        <f t="shared" si="44"/>
        <v>6.866952789699571</v>
      </c>
    </row>
    <row r="27" spans="1:76" ht="12.75" customHeight="1" x14ac:dyDescent="0.2">
      <c r="A27" s="10" t="s">
        <v>26</v>
      </c>
      <c r="B27" s="66">
        <f>IF(AND((B26&gt;0),(B25&gt;0)),(B26/B25),"")</f>
        <v>0.14414414414414414</v>
      </c>
      <c r="C27" s="4" t="s">
        <v>3</v>
      </c>
      <c r="D27" s="66">
        <f>IF(AND((D26&gt;0),(D25&gt;0)),(D26/D25),"")</f>
        <v>0.1386138613861386</v>
      </c>
      <c r="E27" s="4" t="s">
        <v>3</v>
      </c>
      <c r="F27" s="66">
        <f>IF(AND((F26&gt;0),(F25&gt;0)),(F26/F25),"")</f>
        <v>0.13</v>
      </c>
      <c r="G27" s="4" t="s">
        <v>3</v>
      </c>
      <c r="H27" s="66">
        <f>IF(AND((H26&gt;0),(H25&gt;0)),(H26/H25),"")</f>
        <v>0.16091954022988506</v>
      </c>
      <c r="I27" s="4" t="s">
        <v>3</v>
      </c>
      <c r="J27" s="66">
        <f>IF(AND((J26&gt;0),(J25&gt;0)),(J26/J25),"")</f>
        <v>0.16504854368932037</v>
      </c>
      <c r="K27" s="4" t="s">
        <v>3</v>
      </c>
      <c r="L27" s="66">
        <f>IF(AND((L26&gt;0),(L25&gt;0)),(L26/L25),"")</f>
        <v>0.15740740740740738</v>
      </c>
      <c r="M27" s="4" t="s">
        <v>3</v>
      </c>
      <c r="N27" s="66" t="str">
        <f>IF(AND((N26&gt;0),(N25&gt;0)),(N26/N25),"")</f>
        <v/>
      </c>
      <c r="O27" s="4" t="s">
        <v>3</v>
      </c>
      <c r="P27" s="66" t="str">
        <f>IF(AND((P26&gt;0),(P25&gt;0)),(P26/P25),"")</f>
        <v/>
      </c>
      <c r="Q27" s="4" t="s">
        <v>3</v>
      </c>
      <c r="R27" s="66" t="str">
        <f>IF(AND((R26&gt;0),(R25&gt;0)),(R26/R25),"")</f>
        <v/>
      </c>
      <c r="S27" s="4" t="s">
        <v>3</v>
      </c>
      <c r="T27" s="66" t="str">
        <f>IF(AND((T26&gt;0),(T25&gt;0)),(T26/T25),"")</f>
        <v/>
      </c>
      <c r="U27" s="4" t="s">
        <v>3</v>
      </c>
      <c r="V27" s="66" t="str">
        <f>IF(AND((V26&gt;0),(V25&gt;0)),(V26/V25),"")</f>
        <v/>
      </c>
      <c r="W27" s="4" t="s">
        <v>3</v>
      </c>
      <c r="X27" s="66" t="str">
        <f>IF(AND((X26&gt;0),(X25&gt;0)),(X26/X25),"")</f>
        <v/>
      </c>
      <c r="Y27" s="4" t="s">
        <v>3</v>
      </c>
      <c r="Z27" s="66">
        <f>IF(AND((Z26&gt;0),(Z25&gt;0)),(Z26/Z25),"")</f>
        <v>0.16494845360824745</v>
      </c>
      <c r="AA27" s="4" t="s">
        <v>3</v>
      </c>
      <c r="AB27" s="66">
        <f>IF(AND((AB26&gt;0),(AB25&gt;0)),(AB26/AB25),"")</f>
        <v>0.16666666666666666</v>
      </c>
      <c r="AC27" s="4" t="s">
        <v>3</v>
      </c>
      <c r="AD27" s="66">
        <f t="shared" ref="AD27" si="299">IF(AND((AD26&gt;0),(AD25&gt;0)),(AD26/AD25),"")</f>
        <v>0.19469026548672566</v>
      </c>
      <c r="AE27" s="4" t="s">
        <v>3</v>
      </c>
      <c r="AF27" s="66" t="str">
        <f t="shared" ref="AF27" si="300">IF(AND((AF26&gt;0),(AF25&gt;0)),(AF26/AF25),"")</f>
        <v/>
      </c>
      <c r="AG27" s="4" t="s">
        <v>3</v>
      </c>
      <c r="AH27" s="66" t="str">
        <f t="shared" ref="AH27" si="301">IF(AND((AH26&gt;0),(AH25&gt;0)),(AH26/AH25),"")</f>
        <v/>
      </c>
      <c r="AI27" s="4" t="s">
        <v>3</v>
      </c>
      <c r="AJ27" s="66" t="str">
        <f t="shared" ref="AJ27" si="302">IF(AND((AJ26&gt;0),(AJ25&gt;0)),(AJ26/AJ25),"")</f>
        <v/>
      </c>
      <c r="AK27" s="4" t="s">
        <v>3</v>
      </c>
      <c r="AL27" s="66" t="str">
        <f t="shared" ref="AL27" si="303">IF(AND((AL26&gt;0),(AL25&gt;0)),(AL26/AL25),"")</f>
        <v/>
      </c>
      <c r="AM27" s="4" t="s">
        <v>3</v>
      </c>
      <c r="AN27" s="66" t="str">
        <f t="shared" ref="AN27" si="304">IF(AND((AN26&gt;0),(AN25&gt;0)),(AN26/AN25),"")</f>
        <v/>
      </c>
      <c r="AO27" s="4" t="s">
        <v>3</v>
      </c>
      <c r="AP27" s="66" t="str">
        <f t="shared" ref="AP27" si="305">IF(AND((AP26&gt;0),(AP25&gt;0)),(AP26/AP25),"")</f>
        <v/>
      </c>
      <c r="AQ27" s="4" t="s">
        <v>3</v>
      </c>
      <c r="AR27" s="66" t="str">
        <f t="shared" ref="AR27" si="306">IF(AND((AR26&gt;0),(AR25&gt;0)),(AR26/AR25),"")</f>
        <v/>
      </c>
      <c r="AS27" s="4" t="s">
        <v>3</v>
      </c>
      <c r="AT27" s="66" t="str">
        <f t="shared" ref="AT27" si="307">IF(AND((AT26&gt;0),(AT25&gt;0)),(AT26/AT25),"")</f>
        <v/>
      </c>
      <c r="AU27" s="4" t="s">
        <v>3</v>
      </c>
      <c r="AV27" s="66" t="str">
        <f t="shared" ref="AV27" si="308">IF(AND((AV26&gt;0),(AV25&gt;0)),(AV26/AV25),"")</f>
        <v/>
      </c>
      <c r="AW27" s="4" t="s">
        <v>3</v>
      </c>
      <c r="AX27" s="66" t="str">
        <f t="shared" ref="AX27" si="309">IF(AND((AX26&gt;0),(AX25&gt;0)),(AX26/AX25),"")</f>
        <v/>
      </c>
      <c r="AY27" s="4" t="s">
        <v>3</v>
      </c>
      <c r="AZ27" s="66" t="str">
        <f t="shared" ref="AZ27" si="310">IF(AND((AZ26&gt;0),(AZ25&gt;0)),(AZ26/AZ25),"")</f>
        <v/>
      </c>
      <c r="BA27" s="4" t="s">
        <v>3</v>
      </c>
      <c r="BB27" s="66" t="str">
        <f t="shared" ref="BB27" si="311">IF(AND((BB26&gt;0),(BB25&gt;0)),(BB26/BB25),"")</f>
        <v/>
      </c>
      <c r="BC27" s="4" t="s">
        <v>3</v>
      </c>
      <c r="BD27" s="66" t="str">
        <f t="shared" ref="BD27" si="312">IF(AND((BD26&gt;0),(BD25&gt;0)),(BD26/BD25),"")</f>
        <v/>
      </c>
      <c r="BE27" s="4" t="s">
        <v>3</v>
      </c>
      <c r="BF27" s="66" t="str">
        <f t="shared" ref="BF27" si="313">IF(AND((BF26&gt;0),(BF25&gt;0)),(BF26/BF25),"")</f>
        <v/>
      </c>
      <c r="BG27" s="4" t="s">
        <v>3</v>
      </c>
      <c r="BH27" s="66" t="str">
        <f t="shared" ref="BH27" si="314">IF(AND((BH26&gt;0),(BH25&gt;0)),(BH26/BH25),"")</f>
        <v/>
      </c>
      <c r="BI27" s="4" t="s">
        <v>3</v>
      </c>
      <c r="BK27" s="57" t="s">
        <v>26</v>
      </c>
      <c r="BL27" s="30">
        <f t="shared" si="16"/>
        <v>9</v>
      </c>
      <c r="BM27" s="40">
        <f t="shared" si="17"/>
        <v>0.13</v>
      </c>
      <c r="BN27" s="22" t="str">
        <f t="shared" si="18"/>
        <v>–</v>
      </c>
      <c r="BO27" s="41">
        <f t="shared" si="19"/>
        <v>0.19469026548672566</v>
      </c>
      <c r="BP27" s="24" t="str">
        <f t="shared" si="20"/>
        <v/>
      </c>
      <c r="BQ27" s="6" t="s">
        <v>3</v>
      </c>
      <c r="BR27" s="26" t="str">
        <f t="shared" si="21"/>
        <v/>
      </c>
      <c r="BS27" s="42">
        <f t="shared" si="22"/>
        <v>0.15804876473539287</v>
      </c>
      <c r="BT27" s="28" t="s">
        <v>3</v>
      </c>
      <c r="BU27" s="43">
        <f t="shared" si="23"/>
        <v>1.8973370349247797E-2</v>
      </c>
      <c r="BV27" s="29" t="s">
        <v>3</v>
      </c>
      <c r="BW27" s="22">
        <f t="shared" si="24"/>
        <v>0.14414414414414414</v>
      </c>
      <c r="BX27" s="25" t="s">
        <v>3</v>
      </c>
    </row>
    <row r="28" spans="1:76" ht="12.75" customHeight="1" x14ac:dyDescent="0.2">
      <c r="A28" s="15" t="s">
        <v>15</v>
      </c>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17"/>
      <c r="AC28" s="3"/>
      <c r="AD28" s="17"/>
      <c r="AE28" s="3"/>
      <c r="AF28" s="17"/>
      <c r="AG28" s="3"/>
      <c r="AH28" s="17"/>
      <c r="AI28" s="3"/>
      <c r="AJ28" s="17"/>
      <c r="AK28" s="3"/>
      <c r="AL28" s="17"/>
      <c r="AM28" s="3"/>
      <c r="AN28" s="17"/>
      <c r="AO28" s="3"/>
      <c r="AP28" s="17"/>
      <c r="AQ28" s="3"/>
      <c r="AR28" s="17"/>
      <c r="AS28" s="3"/>
      <c r="AT28" s="17"/>
      <c r="AU28" s="3"/>
      <c r="AV28" s="17"/>
      <c r="AW28" s="3"/>
      <c r="AX28" s="17"/>
      <c r="AY28" s="3"/>
      <c r="AZ28" s="17"/>
      <c r="BA28" s="3"/>
      <c r="BB28" s="17"/>
      <c r="BC28" s="3"/>
      <c r="BD28" s="17"/>
      <c r="BE28" s="3"/>
      <c r="BF28" s="17"/>
      <c r="BG28" s="3"/>
      <c r="BH28" s="17"/>
      <c r="BI28" s="3"/>
      <c r="BK28" s="56" t="s">
        <v>15</v>
      </c>
      <c r="BL28" s="30"/>
      <c r="BM28" s="21"/>
      <c r="BN28" s="22"/>
      <c r="BO28" s="23"/>
      <c r="BP28" s="24"/>
      <c r="BQ28" s="25"/>
      <c r="BR28" s="26"/>
      <c r="BS28" s="27"/>
      <c r="BT28" s="28"/>
      <c r="BU28" s="22"/>
      <c r="BV28" s="29"/>
      <c r="BW28" s="22"/>
      <c r="BX28" s="25"/>
    </row>
    <row r="29" spans="1:76" ht="12.75" customHeight="1" x14ac:dyDescent="0.2">
      <c r="A29" s="10" t="s">
        <v>24</v>
      </c>
      <c r="B29" s="19">
        <v>12.3</v>
      </c>
      <c r="C29" s="4">
        <f>IF(AND((B29&gt;0),(B$4&gt;0)),(B29/B$4*100),"")</f>
        <v>52.789699570815451</v>
      </c>
      <c r="D29" s="19">
        <v>11.5</v>
      </c>
      <c r="E29" s="4">
        <f>IF(AND((D29&gt;0),(D$4&gt;0)),(D29/D$4*100),"")</f>
        <v>61.827956989247312</v>
      </c>
      <c r="F29" s="19">
        <v>11.2</v>
      </c>
      <c r="G29" s="4">
        <f>IF(AND((F29&gt;0),(F$4&gt;0)),(F29/F$4*100),"")</f>
        <v>46.666666666666664</v>
      </c>
      <c r="H29" s="19">
        <v>9.5</v>
      </c>
      <c r="I29" s="4">
        <f>IF(AND((H29&gt;0),(H$4&gt;0)),(H29/H$4*100),"")</f>
        <v>46.568627450980394</v>
      </c>
      <c r="J29" s="19">
        <v>11.6</v>
      </c>
      <c r="K29" s="4">
        <f>IF(AND((J29&gt;0),(J$4&gt;0)),(J29/J$4*100),"")</f>
        <v>47.933884297520663</v>
      </c>
      <c r="L29" s="19">
        <v>11.2</v>
      </c>
      <c r="M29" s="4">
        <f>IF(AND((L29&gt;0),(L$4&gt;0)),(L29/L$4*100),"")</f>
        <v>47.058823529411761</v>
      </c>
      <c r="N29" s="19">
        <v>11.6</v>
      </c>
      <c r="O29" s="4">
        <f>IF(AND((N29&gt;0),(N$4&gt;0)),(N29/N$4*100),"")</f>
        <v>48.132780082987544</v>
      </c>
      <c r="P29" s="19">
        <v>11.1</v>
      </c>
      <c r="Q29" s="4">
        <f>IF(AND((P29&gt;0),(P$4&gt;0)),(P29/P$4*100),"")</f>
        <v>51.388888888888886</v>
      </c>
      <c r="R29" s="19">
        <v>10.6</v>
      </c>
      <c r="S29" s="4">
        <f>IF(AND((R29&gt;0),(R$4&gt;0)),(R29/R$4*100),"")</f>
        <v>50.96153846153846</v>
      </c>
      <c r="T29" s="19">
        <v>11.4</v>
      </c>
      <c r="U29" s="4">
        <f>IF(AND((T29&gt;0),(T$4&gt;0)),(T29/T$4*100),"")</f>
        <v>48.510638297872347</v>
      </c>
      <c r="V29" s="19">
        <v>10.9</v>
      </c>
      <c r="W29" s="4">
        <f>IF(AND((V29&gt;0),(V$4&gt;0)),(V29/V$4*100),"")</f>
        <v>52.153110047846894</v>
      </c>
      <c r="X29" s="19">
        <v>11.2</v>
      </c>
      <c r="Y29" s="4">
        <f>IF(AND((X29&gt;0),(X$4&gt;0)),(X29/X$4*100),"")</f>
        <v>44.979919678714857</v>
      </c>
      <c r="Z29" s="19">
        <v>10.199999999999999</v>
      </c>
      <c r="AA29" s="4">
        <f>IF(AND((Z29&gt;0),(Z$4&gt;0)),(Z29/Z$4*100),"")</f>
        <v>47.222222222222214</v>
      </c>
      <c r="AB29" s="19">
        <v>10</v>
      </c>
      <c r="AC29" s="4">
        <f>IF(AND((AB29&gt;0),(AB$4&gt;0)),(AB29/AB$4*100),"")</f>
        <v>49.019607843137258</v>
      </c>
      <c r="AD29" s="19">
        <v>12.4</v>
      </c>
      <c r="AE29" s="4">
        <f t="shared" ref="AE29" si="315">IF(AND((AD29&gt;0),(AD$4&gt;0)),(AD29/AD$4*100),"")</f>
        <v>52.100840336134461</v>
      </c>
      <c r="AF29" s="19"/>
      <c r="AG29" s="4" t="str">
        <f t="shared" ref="AG29" si="316">IF(AND((AF29&gt;0),(AF$4&gt;0)),(AF29/AF$4*100),"")</f>
        <v/>
      </c>
      <c r="AH29" s="19"/>
      <c r="AI29" s="4" t="str">
        <f t="shared" ref="AI29" si="317">IF(AND((AH29&gt;0),(AH$4&gt;0)),(AH29/AH$4*100),"")</f>
        <v/>
      </c>
      <c r="AJ29" s="19"/>
      <c r="AK29" s="4" t="str">
        <f t="shared" ref="AK29" si="318">IF(AND((AJ29&gt;0),(AJ$4&gt;0)),(AJ29/AJ$4*100),"")</f>
        <v/>
      </c>
      <c r="AL29" s="19"/>
      <c r="AM29" s="4" t="str">
        <f t="shared" ref="AM29" si="319">IF(AND((AL29&gt;0),(AL$4&gt;0)),(AL29/AL$4*100),"")</f>
        <v/>
      </c>
      <c r="AN29" s="19"/>
      <c r="AO29" s="4" t="str">
        <f t="shared" ref="AO29" si="320">IF(AND((AN29&gt;0),(AN$4&gt;0)),(AN29/AN$4*100),"")</f>
        <v/>
      </c>
      <c r="AP29" s="19"/>
      <c r="AQ29" s="4" t="str">
        <f t="shared" ref="AQ29" si="321">IF(AND((AP29&gt;0),(AP$4&gt;0)),(AP29/AP$4*100),"")</f>
        <v/>
      </c>
      <c r="AR29" s="19"/>
      <c r="AS29" s="4" t="str">
        <f t="shared" ref="AS29" si="322">IF(AND((AR29&gt;0),(AR$4&gt;0)),(AR29/AR$4*100),"")</f>
        <v/>
      </c>
      <c r="AT29" s="19"/>
      <c r="AU29" s="4" t="str">
        <f t="shared" ref="AU29" si="323">IF(AND((AT29&gt;0),(AT$4&gt;0)),(AT29/AT$4*100),"")</f>
        <v/>
      </c>
      <c r="AV29" s="19"/>
      <c r="AW29" s="4" t="str">
        <f t="shared" ref="AW29" si="324">IF(AND((AV29&gt;0),(AV$4&gt;0)),(AV29/AV$4*100),"")</f>
        <v/>
      </c>
      <c r="AX29" s="19"/>
      <c r="AY29" s="4" t="str">
        <f t="shared" ref="AY29" si="325">IF(AND((AX29&gt;0),(AX$4&gt;0)),(AX29/AX$4*100),"")</f>
        <v/>
      </c>
      <c r="AZ29" s="19"/>
      <c r="BA29" s="4" t="str">
        <f t="shared" ref="BA29" si="326">IF(AND((AZ29&gt;0),(AZ$4&gt;0)),(AZ29/AZ$4*100),"")</f>
        <v/>
      </c>
      <c r="BB29" s="19"/>
      <c r="BC29" s="4" t="str">
        <f t="shared" ref="BC29" si="327">IF(AND((BB29&gt;0),(BB$4&gt;0)),(BB29/BB$4*100),"")</f>
        <v/>
      </c>
      <c r="BD29" s="19"/>
      <c r="BE29" s="4" t="str">
        <f t="shared" ref="BE29" si="328">IF(AND((BD29&gt;0),(BD$4&gt;0)),(BD29/BD$4*100),"")</f>
        <v/>
      </c>
      <c r="BF29" s="19"/>
      <c r="BG29" s="4" t="str">
        <f t="shared" ref="BG29" si="329">IF(AND((BF29&gt;0),(BF$4&gt;0)),(BF29/BF$4*100),"")</f>
        <v/>
      </c>
      <c r="BH29" s="19"/>
      <c r="BI29" s="4" t="str">
        <f t="shared" ref="BI29" si="330">IF(AND((BH29&gt;0),(BH$4&gt;0)),(BH29/BH$4*100),"")</f>
        <v/>
      </c>
      <c r="BK29" s="57" t="s">
        <v>24</v>
      </c>
      <c r="BL29" s="30">
        <f t="shared" si="16"/>
        <v>15</v>
      </c>
      <c r="BM29" s="31">
        <f t="shared" si="17"/>
        <v>9.5</v>
      </c>
      <c r="BN29" s="32" t="str">
        <f t="shared" si="18"/>
        <v>–</v>
      </c>
      <c r="BO29" s="33">
        <f t="shared" si="19"/>
        <v>12.4</v>
      </c>
      <c r="BP29" s="34">
        <f t="shared" si="20"/>
        <v>44.979919678714857</v>
      </c>
      <c r="BQ29" s="35" t="str">
        <f t="shared" si="41"/>
        <v>–</v>
      </c>
      <c r="BR29" s="36">
        <f t="shared" si="21"/>
        <v>61.827956989247312</v>
      </c>
      <c r="BS29" s="37">
        <f t="shared" si="22"/>
        <v>11.113333333333333</v>
      </c>
      <c r="BT29" s="38">
        <f t="shared" si="42"/>
        <v>49.821013624265667</v>
      </c>
      <c r="BU29" s="32">
        <f t="shared" si="23"/>
        <v>0.79180324636388111</v>
      </c>
      <c r="BV29" s="39">
        <f t="shared" si="43"/>
        <v>4.0926183101145757</v>
      </c>
      <c r="BW29" s="32">
        <f t="shared" si="24"/>
        <v>12.3</v>
      </c>
      <c r="BX29" s="35">
        <f t="shared" si="44"/>
        <v>52.789699570815451</v>
      </c>
    </row>
    <row r="30" spans="1:76" ht="12.75" customHeight="1" x14ac:dyDescent="0.2">
      <c r="A30" s="10" t="s">
        <v>25</v>
      </c>
      <c r="B30" s="19">
        <v>1.9</v>
      </c>
      <c r="C30" s="4">
        <f>IF(AND((B30&gt;0),(B$4&gt;0)),(B30/B$4*100),"")</f>
        <v>8.1545064377682408</v>
      </c>
      <c r="D30" s="19"/>
      <c r="E30" s="4" t="str">
        <f>IF(AND((D30&gt;0),(D$4&gt;0)),(D30/D$4*100),"")</f>
        <v/>
      </c>
      <c r="F30" s="19"/>
      <c r="G30" s="4" t="str">
        <f>IF(AND((F30&gt;0),(F$4&gt;0)),(F30/F$4*100),"")</f>
        <v/>
      </c>
      <c r="H30" s="19">
        <v>1.5</v>
      </c>
      <c r="I30" s="4">
        <f>IF(AND((H30&gt;0),(H$4&gt;0)),(H30/H$4*100),"")</f>
        <v>7.3529411764705888</v>
      </c>
      <c r="J30" s="19">
        <v>1.9</v>
      </c>
      <c r="K30" s="4">
        <f>IF(AND((J30&gt;0),(J$4&gt;0)),(J30/J$4*100),"")</f>
        <v>7.8512396694214877</v>
      </c>
      <c r="L30" s="19">
        <v>1.6</v>
      </c>
      <c r="M30" s="4">
        <f>IF(AND((L30&gt;0),(L$4&gt;0)),(L30/L$4*100),"")</f>
        <v>6.7226890756302522</v>
      </c>
      <c r="N30" s="19">
        <v>2.1</v>
      </c>
      <c r="O30" s="4">
        <f>IF(AND((N30&gt;0),(N$4&gt;0)),(N30/N$4*100),"")</f>
        <v>8.7136929460580905</v>
      </c>
      <c r="P30" s="19"/>
      <c r="Q30" s="4" t="str">
        <f>IF(AND((P30&gt;0),(P$4&gt;0)),(P30/P$4*100),"")</f>
        <v/>
      </c>
      <c r="R30" s="19"/>
      <c r="S30" s="4" t="str">
        <f>IF(AND((R30&gt;0),(R$4&gt;0)),(R30/R$4*100),"")</f>
        <v/>
      </c>
      <c r="T30" s="19">
        <v>1.7</v>
      </c>
      <c r="U30" s="4">
        <f>IF(AND((T30&gt;0),(T$4&gt;0)),(T30/T$4*100),"")</f>
        <v>7.2340425531914887</v>
      </c>
      <c r="V30" s="19"/>
      <c r="W30" s="4" t="str">
        <f>IF(AND((V30&gt;0),(V$4&gt;0)),(V30/V$4*100),"")</f>
        <v/>
      </c>
      <c r="X30" s="19"/>
      <c r="Y30" s="4" t="str">
        <f>IF(AND((X30&gt;0),(X$4&gt;0)),(X30/X$4*100),"")</f>
        <v/>
      </c>
      <c r="Z30" s="19">
        <v>1.9</v>
      </c>
      <c r="AA30" s="4">
        <f>IF(AND((Z30&gt;0),(Z$4&gt;0)),(Z30/Z$4*100),"")</f>
        <v>8.7962962962962958</v>
      </c>
      <c r="AB30" s="19"/>
      <c r="AC30" s="4" t="str">
        <f>IF(AND((AB30&gt;0),(AB$4&gt;0)),(AB30/AB$4*100),"")</f>
        <v/>
      </c>
      <c r="AD30" s="19"/>
      <c r="AE30" s="4" t="str">
        <f t="shared" ref="AE30" si="331">IF(AND((AD30&gt;0),(AD$4&gt;0)),(AD30/AD$4*100),"")</f>
        <v/>
      </c>
      <c r="AF30" s="19"/>
      <c r="AG30" s="4" t="str">
        <f t="shared" ref="AG30" si="332">IF(AND((AF30&gt;0),(AF$4&gt;0)),(AF30/AF$4*100),"")</f>
        <v/>
      </c>
      <c r="AH30" s="19"/>
      <c r="AI30" s="4" t="str">
        <f t="shared" ref="AI30" si="333">IF(AND((AH30&gt;0),(AH$4&gt;0)),(AH30/AH$4*100),"")</f>
        <v/>
      </c>
      <c r="AJ30" s="19"/>
      <c r="AK30" s="4" t="str">
        <f t="shared" ref="AK30" si="334">IF(AND((AJ30&gt;0),(AJ$4&gt;0)),(AJ30/AJ$4*100),"")</f>
        <v/>
      </c>
      <c r="AL30" s="19"/>
      <c r="AM30" s="4" t="str">
        <f t="shared" ref="AM30" si="335">IF(AND((AL30&gt;0),(AL$4&gt;0)),(AL30/AL$4*100),"")</f>
        <v/>
      </c>
      <c r="AN30" s="19"/>
      <c r="AO30" s="4" t="str">
        <f t="shared" ref="AO30" si="336">IF(AND((AN30&gt;0),(AN$4&gt;0)),(AN30/AN$4*100),"")</f>
        <v/>
      </c>
      <c r="AP30" s="19"/>
      <c r="AQ30" s="4" t="str">
        <f t="shared" ref="AQ30" si="337">IF(AND((AP30&gt;0),(AP$4&gt;0)),(AP30/AP$4*100),"")</f>
        <v/>
      </c>
      <c r="AR30" s="19"/>
      <c r="AS30" s="4" t="str">
        <f t="shared" ref="AS30" si="338">IF(AND((AR30&gt;0),(AR$4&gt;0)),(AR30/AR$4*100),"")</f>
        <v/>
      </c>
      <c r="AT30" s="19"/>
      <c r="AU30" s="4" t="str">
        <f t="shared" ref="AU30" si="339">IF(AND((AT30&gt;0),(AT$4&gt;0)),(AT30/AT$4*100),"")</f>
        <v/>
      </c>
      <c r="AV30" s="19"/>
      <c r="AW30" s="4" t="str">
        <f t="shared" ref="AW30" si="340">IF(AND((AV30&gt;0),(AV$4&gt;0)),(AV30/AV$4*100),"")</f>
        <v/>
      </c>
      <c r="AX30" s="19"/>
      <c r="AY30" s="4" t="str">
        <f t="shared" ref="AY30" si="341">IF(AND((AX30&gt;0),(AX$4&gt;0)),(AX30/AX$4*100),"")</f>
        <v/>
      </c>
      <c r="AZ30" s="19"/>
      <c r="BA30" s="4" t="str">
        <f t="shared" ref="BA30" si="342">IF(AND((AZ30&gt;0),(AZ$4&gt;0)),(AZ30/AZ$4*100),"")</f>
        <v/>
      </c>
      <c r="BB30" s="19"/>
      <c r="BC30" s="4" t="str">
        <f t="shared" ref="BC30" si="343">IF(AND((BB30&gt;0),(BB$4&gt;0)),(BB30/BB$4*100),"")</f>
        <v/>
      </c>
      <c r="BD30" s="19"/>
      <c r="BE30" s="4" t="str">
        <f t="shared" ref="BE30" si="344">IF(AND((BD30&gt;0),(BD$4&gt;0)),(BD30/BD$4*100),"")</f>
        <v/>
      </c>
      <c r="BF30" s="19"/>
      <c r="BG30" s="4" t="str">
        <f t="shared" ref="BG30" si="345">IF(AND((BF30&gt;0),(BF$4&gt;0)),(BF30/BF$4*100),"")</f>
        <v/>
      </c>
      <c r="BH30" s="19"/>
      <c r="BI30" s="4" t="str">
        <f t="shared" ref="BI30" si="346">IF(AND((BH30&gt;0),(BH$4&gt;0)),(BH30/BH$4*100),"")</f>
        <v/>
      </c>
      <c r="BK30" s="57" t="s">
        <v>25</v>
      </c>
      <c r="BL30" s="30">
        <f t="shared" si="16"/>
        <v>7</v>
      </c>
      <c r="BM30" s="31">
        <f t="shared" si="17"/>
        <v>1.5</v>
      </c>
      <c r="BN30" s="32" t="str">
        <f t="shared" si="18"/>
        <v>–</v>
      </c>
      <c r="BO30" s="33">
        <f t="shared" si="19"/>
        <v>2.1</v>
      </c>
      <c r="BP30" s="34">
        <f t="shared" si="20"/>
        <v>6.7226890756302522</v>
      </c>
      <c r="BQ30" s="35" t="str">
        <f t="shared" si="41"/>
        <v>–</v>
      </c>
      <c r="BR30" s="36">
        <f t="shared" si="21"/>
        <v>8.7962962962962958</v>
      </c>
      <c r="BS30" s="37">
        <f t="shared" si="22"/>
        <v>1.8</v>
      </c>
      <c r="BT30" s="38">
        <f t="shared" si="42"/>
        <v>7.8322011649766354</v>
      </c>
      <c r="BU30" s="32">
        <f t="shared" si="23"/>
        <v>0.20816659994661249</v>
      </c>
      <c r="BV30" s="39">
        <f t="shared" si="43"/>
        <v>0.77773723858709964</v>
      </c>
      <c r="BW30" s="32">
        <f t="shared" si="24"/>
        <v>1.9</v>
      </c>
      <c r="BX30" s="35">
        <f t="shared" si="44"/>
        <v>8.1545064377682408</v>
      </c>
    </row>
    <row r="31" spans="1:76" ht="12.75" customHeight="1" thickBot="1" x14ac:dyDescent="0.25">
      <c r="A31" s="10" t="s">
        <v>26</v>
      </c>
      <c r="B31" s="66">
        <f>IF(AND((B30&gt;0),(B29&gt;0)),(B30/B29),"")</f>
        <v>0.15447154471544713</v>
      </c>
      <c r="C31" s="4" t="s">
        <v>3</v>
      </c>
      <c r="D31" s="66" t="str">
        <f>IF(AND((D30&gt;0),(D29&gt;0)),(D30/D29),"")</f>
        <v/>
      </c>
      <c r="E31" s="4" t="s">
        <v>3</v>
      </c>
      <c r="F31" s="66" t="str">
        <f>IF(AND((F30&gt;0),(F29&gt;0)),(F30/F29),"")</f>
        <v/>
      </c>
      <c r="G31" s="4" t="s">
        <v>3</v>
      </c>
      <c r="H31" s="66">
        <f>IF(AND((H30&gt;0),(H29&gt;0)),(H30/H29),"")</f>
        <v>0.15789473684210525</v>
      </c>
      <c r="I31" s="4" t="s">
        <v>3</v>
      </c>
      <c r="J31" s="66">
        <f>IF(AND((J30&gt;0),(J29&gt;0)),(J30/J29),"")</f>
        <v>0.16379310344827586</v>
      </c>
      <c r="K31" s="4" t="s">
        <v>3</v>
      </c>
      <c r="L31" s="66">
        <f>IF(AND((L30&gt;0),(L29&gt;0)),(L30/L29),"")</f>
        <v>0.14285714285714288</v>
      </c>
      <c r="M31" s="4" t="s">
        <v>3</v>
      </c>
      <c r="N31" s="66">
        <f>IF(AND((N30&gt;0),(N29&gt;0)),(N30/N29),"")</f>
        <v>0.18103448275862069</v>
      </c>
      <c r="O31" s="4" t="s">
        <v>3</v>
      </c>
      <c r="P31" s="66" t="str">
        <f>IF(AND((P30&gt;0),(P29&gt;0)),(P30/P29),"")</f>
        <v/>
      </c>
      <c r="Q31" s="4" t="s">
        <v>3</v>
      </c>
      <c r="R31" s="66" t="str">
        <f>IF(AND((R30&gt;0),(R29&gt;0)),(R30/R29),"")</f>
        <v/>
      </c>
      <c r="S31" s="4" t="s">
        <v>3</v>
      </c>
      <c r="T31" s="66">
        <f>IF(AND((T30&gt;0),(T29&gt;0)),(T30/T29),"")</f>
        <v>0.14912280701754385</v>
      </c>
      <c r="U31" s="4" t="s">
        <v>3</v>
      </c>
      <c r="V31" s="66" t="str">
        <f>IF(AND((V30&gt;0),(V29&gt;0)),(V30/V29),"")</f>
        <v/>
      </c>
      <c r="W31" s="4" t="s">
        <v>3</v>
      </c>
      <c r="X31" s="66" t="str">
        <f>IF(AND((X30&gt;0),(X29&gt;0)),(X30/X29),"")</f>
        <v/>
      </c>
      <c r="Y31" s="4" t="s">
        <v>3</v>
      </c>
      <c r="Z31" s="66">
        <f>IF(AND((Z30&gt;0),(Z29&gt;0)),(Z30/Z29),"")</f>
        <v>0.18627450980392157</v>
      </c>
      <c r="AA31" s="4" t="s">
        <v>3</v>
      </c>
      <c r="AB31" s="66" t="str">
        <f>IF(AND((AB30&gt;0),(AB29&gt;0)),(AB30/AB29),"")</f>
        <v/>
      </c>
      <c r="AC31" s="4" t="s">
        <v>3</v>
      </c>
      <c r="AD31" s="66" t="str">
        <f t="shared" ref="AD31" si="347">IF(AND((AD30&gt;0),(AD29&gt;0)),(AD30/AD29),"")</f>
        <v/>
      </c>
      <c r="AE31" s="4" t="s">
        <v>3</v>
      </c>
      <c r="AF31" s="66" t="str">
        <f t="shared" ref="AF31" si="348">IF(AND((AF30&gt;0),(AF29&gt;0)),(AF30/AF29),"")</f>
        <v/>
      </c>
      <c r="AG31" s="4" t="s">
        <v>3</v>
      </c>
      <c r="AH31" s="66" t="str">
        <f t="shared" ref="AH31" si="349">IF(AND((AH30&gt;0),(AH29&gt;0)),(AH30/AH29),"")</f>
        <v/>
      </c>
      <c r="AI31" s="4" t="s">
        <v>3</v>
      </c>
      <c r="AJ31" s="66" t="str">
        <f t="shared" ref="AJ31" si="350">IF(AND((AJ30&gt;0),(AJ29&gt;0)),(AJ30/AJ29),"")</f>
        <v/>
      </c>
      <c r="AK31" s="4" t="s">
        <v>3</v>
      </c>
      <c r="AL31" s="66" t="str">
        <f t="shared" ref="AL31" si="351">IF(AND((AL30&gt;0),(AL29&gt;0)),(AL30/AL29),"")</f>
        <v/>
      </c>
      <c r="AM31" s="4" t="s">
        <v>3</v>
      </c>
      <c r="AN31" s="66" t="str">
        <f t="shared" ref="AN31" si="352">IF(AND((AN30&gt;0),(AN29&gt;0)),(AN30/AN29),"")</f>
        <v/>
      </c>
      <c r="AO31" s="4" t="s">
        <v>3</v>
      </c>
      <c r="AP31" s="66" t="str">
        <f t="shared" ref="AP31" si="353">IF(AND((AP30&gt;0),(AP29&gt;0)),(AP30/AP29),"")</f>
        <v/>
      </c>
      <c r="AQ31" s="4" t="s">
        <v>3</v>
      </c>
      <c r="AR31" s="66" t="str">
        <f t="shared" ref="AR31" si="354">IF(AND((AR30&gt;0),(AR29&gt;0)),(AR30/AR29),"")</f>
        <v/>
      </c>
      <c r="AS31" s="4" t="s">
        <v>3</v>
      </c>
      <c r="AT31" s="66" t="str">
        <f t="shared" ref="AT31" si="355">IF(AND((AT30&gt;0),(AT29&gt;0)),(AT30/AT29),"")</f>
        <v/>
      </c>
      <c r="AU31" s="4" t="s">
        <v>3</v>
      </c>
      <c r="AV31" s="66" t="str">
        <f t="shared" ref="AV31" si="356">IF(AND((AV30&gt;0),(AV29&gt;0)),(AV30/AV29),"")</f>
        <v/>
      </c>
      <c r="AW31" s="4" t="s">
        <v>3</v>
      </c>
      <c r="AX31" s="66" t="str">
        <f t="shared" ref="AX31" si="357">IF(AND((AX30&gt;0),(AX29&gt;0)),(AX30/AX29),"")</f>
        <v/>
      </c>
      <c r="AY31" s="4" t="s">
        <v>3</v>
      </c>
      <c r="AZ31" s="66" t="str">
        <f t="shared" ref="AZ31" si="358">IF(AND((AZ30&gt;0),(AZ29&gt;0)),(AZ30/AZ29),"")</f>
        <v/>
      </c>
      <c r="BA31" s="4" t="s">
        <v>3</v>
      </c>
      <c r="BB31" s="66" t="str">
        <f t="shared" ref="BB31" si="359">IF(AND((BB30&gt;0),(BB29&gt;0)),(BB30/BB29),"")</f>
        <v/>
      </c>
      <c r="BC31" s="4" t="s">
        <v>3</v>
      </c>
      <c r="BD31" s="66" t="str">
        <f t="shared" ref="BD31" si="360">IF(AND((BD30&gt;0),(BD29&gt;0)),(BD30/BD29),"")</f>
        <v/>
      </c>
      <c r="BE31" s="4" t="s">
        <v>3</v>
      </c>
      <c r="BF31" s="66" t="str">
        <f t="shared" ref="BF31" si="361">IF(AND((BF30&gt;0),(BF29&gt;0)),(BF30/BF29),"")</f>
        <v/>
      </c>
      <c r="BG31" s="4" t="s">
        <v>3</v>
      </c>
      <c r="BH31" s="66" t="str">
        <f t="shared" ref="BH31" si="362">IF(AND((BH30&gt;0),(BH29&gt;0)),(BH30/BH29),"")</f>
        <v/>
      </c>
      <c r="BI31" s="4" t="s">
        <v>3</v>
      </c>
      <c r="BK31" s="58" t="s">
        <v>26</v>
      </c>
      <c r="BL31" s="44">
        <f t="shared" si="16"/>
        <v>7</v>
      </c>
      <c r="BM31" s="45">
        <f t="shared" si="17"/>
        <v>0.14285714285714288</v>
      </c>
      <c r="BN31" s="46" t="str">
        <f t="shared" si="18"/>
        <v>–</v>
      </c>
      <c r="BO31" s="47">
        <f t="shared" si="19"/>
        <v>0.18627450980392157</v>
      </c>
      <c r="BP31" s="48" t="str">
        <f t="shared" si="20"/>
        <v/>
      </c>
      <c r="BQ31" s="49" t="s">
        <v>3</v>
      </c>
      <c r="BR31" s="50" t="str">
        <f t="shared" si="21"/>
        <v/>
      </c>
      <c r="BS31" s="51">
        <f t="shared" si="22"/>
        <v>0.16220690392043677</v>
      </c>
      <c r="BT31" s="52" t="s">
        <v>3</v>
      </c>
      <c r="BU31" s="53">
        <f t="shared" si="23"/>
        <v>1.612596673445978E-2</v>
      </c>
      <c r="BV31" s="54" t="s">
        <v>3</v>
      </c>
      <c r="BW31" s="46">
        <f t="shared" si="24"/>
        <v>0.15447154471544713</v>
      </c>
      <c r="BX31" s="49" t="s">
        <v>3</v>
      </c>
    </row>
    <row r="32" spans="1:76" s="89" customFormat="1" ht="12.75" customHeight="1" x14ac:dyDescent="0.2">
      <c r="A32" s="84"/>
      <c r="B32" s="85"/>
      <c r="C32" s="86"/>
      <c r="D32" s="87"/>
      <c r="E32" s="88"/>
      <c r="F32" s="87"/>
      <c r="G32" s="88"/>
      <c r="H32" s="87"/>
      <c r="I32" s="88"/>
      <c r="J32" s="87"/>
      <c r="K32" s="88"/>
      <c r="L32" s="87"/>
      <c r="M32" s="88"/>
      <c r="N32" s="87"/>
      <c r="O32" s="88"/>
      <c r="P32" s="87"/>
      <c r="Q32" s="88"/>
      <c r="R32" s="87"/>
      <c r="S32" s="88"/>
      <c r="T32" s="87"/>
      <c r="U32" s="88"/>
      <c r="V32" s="87"/>
      <c r="W32" s="88"/>
      <c r="X32" s="87"/>
      <c r="Y32" s="88"/>
      <c r="Z32" s="87"/>
      <c r="AA32" s="88"/>
      <c r="AB32" s="87"/>
      <c r="AC32" s="88"/>
      <c r="AD32" s="87"/>
      <c r="AE32" s="88"/>
      <c r="AF32" s="87"/>
      <c r="AG32" s="88"/>
      <c r="AH32" s="87"/>
      <c r="AI32" s="88"/>
      <c r="AJ32" s="87"/>
      <c r="AK32" s="88"/>
      <c r="AL32" s="87"/>
      <c r="AM32" s="88"/>
      <c r="AN32" s="87"/>
      <c r="AO32" s="88"/>
      <c r="AP32" s="87"/>
      <c r="AQ32" s="88"/>
      <c r="AR32" s="87"/>
      <c r="AS32" s="88"/>
      <c r="AT32" s="87"/>
      <c r="AU32" s="88"/>
      <c r="AV32" s="87"/>
      <c r="AW32" s="88"/>
      <c r="AX32" s="87"/>
      <c r="AY32" s="88"/>
      <c r="AZ32" s="87"/>
      <c r="BA32" s="88"/>
      <c r="BB32" s="87"/>
      <c r="BC32" s="88"/>
      <c r="BD32" s="87"/>
      <c r="BE32" s="88"/>
      <c r="BF32" s="87"/>
      <c r="BG32" s="88"/>
      <c r="BH32" s="87"/>
      <c r="BI32" s="88"/>
      <c r="BK32" s="90"/>
      <c r="BL32" s="91"/>
      <c r="BM32" s="92"/>
      <c r="BN32" s="83"/>
      <c r="BO32" s="93"/>
      <c r="BP32" s="94"/>
      <c r="BQ32" s="95"/>
      <c r="BR32" s="96"/>
      <c r="BS32" s="97"/>
      <c r="BT32" s="95"/>
      <c r="BU32" s="97"/>
      <c r="BV32" s="95"/>
      <c r="BW32" s="97"/>
      <c r="BX32" s="95"/>
    </row>
  </sheetData>
  <sheetProtection formatCells="0" formatColumns="0" formatRows="0" insertColumns="0" insertRows="0" deleteColumns="0" deleteRows="0"/>
  <mergeCells count="38">
    <mergeCell ref="BS1:BT1"/>
    <mergeCell ref="BU1:BV1"/>
    <mergeCell ref="BW1:BX1"/>
    <mergeCell ref="BM2:BO2"/>
    <mergeCell ref="BP2:BR2"/>
    <mergeCell ref="BM1:BR1"/>
    <mergeCell ref="BK1:BK2"/>
    <mergeCell ref="BL1:BL2"/>
    <mergeCell ref="AD1:AE1"/>
    <mergeCell ref="AF1:AG1"/>
    <mergeCell ref="AH1:AI1"/>
    <mergeCell ref="AJ1:AK1"/>
    <mergeCell ref="AL1:AM1"/>
    <mergeCell ref="AN1:AO1"/>
    <mergeCell ref="AP1:AQ1"/>
    <mergeCell ref="AR1:AS1"/>
    <mergeCell ref="AT1:AU1"/>
    <mergeCell ref="AV1:AW1"/>
    <mergeCell ref="AX1:AY1"/>
    <mergeCell ref="BF1:BG1"/>
    <mergeCell ref="BH1:BI1"/>
    <mergeCell ref="BB1:BC1"/>
    <mergeCell ref="V1:W1"/>
    <mergeCell ref="B1:C1"/>
    <mergeCell ref="D1:E1"/>
    <mergeCell ref="F1:G1"/>
    <mergeCell ref="H1:I1"/>
    <mergeCell ref="J1:K1"/>
    <mergeCell ref="L1:M1"/>
    <mergeCell ref="N1:O1"/>
    <mergeCell ref="P1:Q1"/>
    <mergeCell ref="R1:S1"/>
    <mergeCell ref="T1:U1"/>
    <mergeCell ref="BD1:BE1"/>
    <mergeCell ref="Z1:AA1"/>
    <mergeCell ref="AB1:AC1"/>
    <mergeCell ref="AZ1:BA1"/>
    <mergeCell ref="X1:Y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BX32"/>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16384" width="9.140625" style="6"/>
  </cols>
  <sheetData>
    <row r="1" spans="1:76" ht="12.75" customHeight="1" x14ac:dyDescent="0.2">
      <c r="A1" s="5" t="s">
        <v>10</v>
      </c>
      <c r="B1" s="133">
        <v>1</v>
      </c>
      <c r="C1" s="133"/>
      <c r="D1" s="133">
        <v>2</v>
      </c>
      <c r="E1" s="133"/>
      <c r="F1" s="133">
        <v>3</v>
      </c>
      <c r="G1" s="133"/>
      <c r="H1" s="133">
        <v>4</v>
      </c>
      <c r="I1" s="133"/>
      <c r="J1" s="133">
        <v>5</v>
      </c>
      <c r="K1" s="133"/>
      <c r="L1" s="133">
        <v>6</v>
      </c>
      <c r="M1" s="133"/>
      <c r="N1" s="133">
        <v>7</v>
      </c>
      <c r="O1" s="133"/>
      <c r="P1" s="133">
        <v>8</v>
      </c>
      <c r="Q1" s="133"/>
      <c r="R1" s="133">
        <v>9</v>
      </c>
      <c r="S1" s="133"/>
      <c r="T1" s="133">
        <v>10</v>
      </c>
      <c r="U1" s="133"/>
      <c r="V1" s="133">
        <v>11</v>
      </c>
      <c r="W1" s="133"/>
      <c r="X1" s="132">
        <v>12</v>
      </c>
      <c r="Y1" s="132"/>
      <c r="Z1" s="132">
        <v>13</v>
      </c>
      <c r="AA1" s="132"/>
      <c r="AB1" s="132">
        <v>14</v>
      </c>
      <c r="AC1" s="132"/>
      <c r="AD1" s="132">
        <v>15</v>
      </c>
      <c r="AE1" s="132"/>
      <c r="AF1" s="132">
        <v>16</v>
      </c>
      <c r="AG1" s="132"/>
      <c r="AH1" s="132">
        <v>17</v>
      </c>
      <c r="AI1" s="132"/>
      <c r="AJ1" s="132">
        <v>18</v>
      </c>
      <c r="AK1" s="132"/>
      <c r="AL1" s="132">
        <v>19</v>
      </c>
      <c r="AM1" s="132"/>
      <c r="AN1" s="132">
        <v>20</v>
      </c>
      <c r="AO1" s="132"/>
      <c r="AP1" s="132">
        <v>21</v>
      </c>
      <c r="AQ1" s="132"/>
      <c r="AR1" s="132">
        <v>22</v>
      </c>
      <c r="AS1" s="132"/>
      <c r="AT1" s="132">
        <v>23</v>
      </c>
      <c r="AU1" s="132"/>
      <c r="AV1" s="132">
        <v>24</v>
      </c>
      <c r="AW1" s="132"/>
      <c r="AX1" s="132">
        <v>25</v>
      </c>
      <c r="AY1" s="132"/>
      <c r="AZ1" s="132">
        <v>26</v>
      </c>
      <c r="BA1" s="132"/>
      <c r="BB1" s="132">
        <v>27</v>
      </c>
      <c r="BC1" s="132"/>
      <c r="BD1" s="132">
        <v>28</v>
      </c>
      <c r="BE1" s="132"/>
      <c r="BF1" s="132">
        <v>29</v>
      </c>
      <c r="BG1" s="132"/>
      <c r="BH1" s="132">
        <v>30</v>
      </c>
      <c r="BI1" s="132"/>
      <c r="BK1" s="134" t="s">
        <v>8</v>
      </c>
      <c r="BL1" s="136" t="s">
        <v>2</v>
      </c>
      <c r="BM1" s="138" t="s">
        <v>9</v>
      </c>
      <c r="BN1" s="138"/>
      <c r="BO1" s="138"/>
      <c r="BP1" s="138"/>
      <c r="BQ1" s="138"/>
      <c r="BR1" s="139"/>
      <c r="BS1" s="138" t="s">
        <v>0</v>
      </c>
      <c r="BT1" s="139"/>
      <c r="BU1" s="138" t="s">
        <v>1</v>
      </c>
      <c r="BV1" s="140"/>
      <c r="BW1" s="138" t="s">
        <v>73</v>
      </c>
      <c r="BX1" s="138"/>
    </row>
    <row r="2" spans="1:76" ht="12.75" customHeight="1" x14ac:dyDescent="0.2">
      <c r="A2" s="7" t="s">
        <v>8</v>
      </c>
      <c r="B2" s="8" t="s">
        <v>11</v>
      </c>
      <c r="C2" s="9" t="s">
        <v>30</v>
      </c>
      <c r="D2" s="8" t="s">
        <v>11</v>
      </c>
      <c r="E2" s="9" t="s">
        <v>30</v>
      </c>
      <c r="F2" s="8" t="s">
        <v>11</v>
      </c>
      <c r="G2" s="9" t="s">
        <v>30</v>
      </c>
      <c r="H2" s="8" t="s">
        <v>11</v>
      </c>
      <c r="I2" s="9" t="s">
        <v>30</v>
      </c>
      <c r="J2" s="8" t="s">
        <v>11</v>
      </c>
      <c r="K2" s="9" t="s">
        <v>30</v>
      </c>
      <c r="L2" s="8" t="s">
        <v>11</v>
      </c>
      <c r="M2" s="9" t="s">
        <v>30</v>
      </c>
      <c r="N2" s="8" t="s">
        <v>11</v>
      </c>
      <c r="O2" s="9" t="s">
        <v>30</v>
      </c>
      <c r="P2" s="8" t="s">
        <v>11</v>
      </c>
      <c r="Q2" s="9" t="s">
        <v>30</v>
      </c>
      <c r="R2" s="8" t="s">
        <v>11</v>
      </c>
      <c r="S2" s="9" t="s">
        <v>30</v>
      </c>
      <c r="T2" s="8" t="s">
        <v>11</v>
      </c>
      <c r="U2" s="9" t="s">
        <v>30</v>
      </c>
      <c r="V2" s="8" t="s">
        <v>11</v>
      </c>
      <c r="W2" s="9" t="s">
        <v>30</v>
      </c>
      <c r="X2" s="8" t="s">
        <v>11</v>
      </c>
      <c r="Y2" s="9" t="s">
        <v>30</v>
      </c>
      <c r="Z2" s="8" t="s">
        <v>11</v>
      </c>
      <c r="AA2" s="9" t="s">
        <v>30</v>
      </c>
      <c r="AB2" s="8" t="s">
        <v>11</v>
      </c>
      <c r="AC2" s="9" t="s">
        <v>30</v>
      </c>
      <c r="AD2" s="8" t="s">
        <v>11</v>
      </c>
      <c r="AE2" s="9" t="s">
        <v>30</v>
      </c>
      <c r="AF2" s="8" t="s">
        <v>11</v>
      </c>
      <c r="AG2" s="9" t="s">
        <v>30</v>
      </c>
      <c r="AH2" s="8" t="s">
        <v>11</v>
      </c>
      <c r="AI2" s="9" t="s">
        <v>30</v>
      </c>
      <c r="AJ2" s="8" t="s">
        <v>11</v>
      </c>
      <c r="AK2" s="9" t="s">
        <v>30</v>
      </c>
      <c r="AL2" s="8" t="s">
        <v>11</v>
      </c>
      <c r="AM2" s="9" t="s">
        <v>30</v>
      </c>
      <c r="AN2" s="8" t="s">
        <v>11</v>
      </c>
      <c r="AO2" s="9" t="s">
        <v>30</v>
      </c>
      <c r="AP2" s="8" t="s">
        <v>11</v>
      </c>
      <c r="AQ2" s="9" t="s">
        <v>30</v>
      </c>
      <c r="AR2" s="8" t="s">
        <v>11</v>
      </c>
      <c r="AS2" s="9" t="s">
        <v>30</v>
      </c>
      <c r="AT2" s="8" t="s">
        <v>11</v>
      </c>
      <c r="AU2" s="9" t="s">
        <v>30</v>
      </c>
      <c r="AV2" s="8" t="s">
        <v>11</v>
      </c>
      <c r="AW2" s="9" t="s">
        <v>30</v>
      </c>
      <c r="AX2" s="8" t="s">
        <v>11</v>
      </c>
      <c r="AY2" s="9" t="s">
        <v>30</v>
      </c>
      <c r="AZ2" s="8" t="s">
        <v>11</v>
      </c>
      <c r="BA2" s="9" t="s">
        <v>30</v>
      </c>
      <c r="BB2" s="8" t="s">
        <v>11</v>
      </c>
      <c r="BC2" s="9" t="s">
        <v>30</v>
      </c>
      <c r="BD2" s="8" t="s">
        <v>11</v>
      </c>
      <c r="BE2" s="9" t="s">
        <v>30</v>
      </c>
      <c r="BF2" s="8" t="s">
        <v>11</v>
      </c>
      <c r="BG2" s="9" t="s">
        <v>30</v>
      </c>
      <c r="BH2" s="8" t="s">
        <v>11</v>
      </c>
      <c r="BI2" s="9" t="s">
        <v>30</v>
      </c>
      <c r="BK2" s="135"/>
      <c r="BL2" s="137"/>
      <c r="BM2" s="141" t="s">
        <v>11</v>
      </c>
      <c r="BN2" s="141"/>
      <c r="BO2" s="141"/>
      <c r="BP2" s="142" t="s">
        <v>30</v>
      </c>
      <c r="BQ2" s="142"/>
      <c r="BR2" s="143"/>
      <c r="BS2" s="101" t="s">
        <v>11</v>
      </c>
      <c r="BT2" s="102" t="s">
        <v>30</v>
      </c>
      <c r="BU2" s="101" t="s">
        <v>11</v>
      </c>
      <c r="BV2" s="61" t="s">
        <v>30</v>
      </c>
      <c r="BW2" s="125" t="s">
        <v>11</v>
      </c>
      <c r="BX2" s="126" t="s">
        <v>30</v>
      </c>
    </row>
    <row r="3" spans="1:76" ht="12.75" customHeight="1" x14ac:dyDescent="0.2">
      <c r="A3" s="10" t="s">
        <v>4</v>
      </c>
      <c r="B3" s="11">
        <v>159</v>
      </c>
      <c r="C3" s="1">
        <f>IF(AND((B3&gt;0),(B$4&gt;0)),(B3/B$4*100),"")</f>
        <v>791.04477611940297</v>
      </c>
      <c r="D3" s="11">
        <v>168</v>
      </c>
      <c r="E3" s="1">
        <f>IF(AND((D3&gt;0),(D$4&gt;0)),(D3/D$4*100),"")</f>
        <v>884.21052631578959</v>
      </c>
      <c r="F3" s="11">
        <v>177</v>
      </c>
      <c r="G3" s="1">
        <f>IF(AND((F3&gt;0),(F$4&gt;0)),(F3/F$4*100),"")</f>
        <v>793.72197309417038</v>
      </c>
      <c r="H3" s="11">
        <v>164</v>
      </c>
      <c r="I3" s="1">
        <f>IF(AND((H3&gt;0),(H$4&gt;0)),(H3/H$4*100),"")</f>
        <v>796.11650485436883</v>
      </c>
      <c r="J3" s="11">
        <v>195</v>
      </c>
      <c r="K3" s="1">
        <f>IF(AND((J3&gt;0),(J$4&gt;0)),(J3/J$4*100),"")</f>
        <v>937.5</v>
      </c>
      <c r="L3" s="11">
        <v>189</v>
      </c>
      <c r="M3" s="1">
        <f>IF(AND((L3&gt;0),(L$4&gt;0)),(L3/L$4*100),"")</f>
        <v>926.47058823529414</v>
      </c>
      <c r="N3" s="11">
        <v>180</v>
      </c>
      <c r="O3" s="1">
        <f>IF(AND((N3&gt;0),(N$4&gt;0)),(N3/N$4*100),"")</f>
        <v>891.08910891089113</v>
      </c>
      <c r="P3" s="11">
        <v>164</v>
      </c>
      <c r="Q3" s="1">
        <f>IF(AND((P3&gt;0),(P$4&gt;0)),(P3/P$4*100),"")</f>
        <v>755.76036866359448</v>
      </c>
      <c r="R3" s="11">
        <v>172</v>
      </c>
      <c r="S3" s="1">
        <f>IF(AND((R3&gt;0),(R$4&gt;0)),(R3/R$4*100),"")</f>
        <v>900.52356020942398</v>
      </c>
      <c r="T3" s="11">
        <v>191</v>
      </c>
      <c r="U3" s="1">
        <f>IF(AND((T3&gt;0),(T$4&gt;0)),(T3/T$4*100),"")</f>
        <v>848.88888888888891</v>
      </c>
      <c r="V3" s="11">
        <v>172</v>
      </c>
      <c r="W3" s="1">
        <f>IF(AND((V3&gt;0),(V$4&gt;0)),(V3/V$4*100),"")</f>
        <v>822.96650717703358</v>
      </c>
      <c r="X3" s="11">
        <v>199</v>
      </c>
      <c r="Y3" s="1">
        <f>IF(AND((X3&gt;0),(X$4&gt;0)),(X3/X$4*100),"")</f>
        <v>912.8440366972477</v>
      </c>
      <c r="Z3" s="11">
        <v>128</v>
      </c>
      <c r="AA3" s="1">
        <f>IF(AND((Z3&gt;0),(Z$4&gt;0)),(Z3/Z$4*100),"")</f>
        <v>815.2866242038217</v>
      </c>
      <c r="AB3" s="11">
        <v>151</v>
      </c>
      <c r="AC3" s="1">
        <f>IF(AND((AB3&gt;0),(AB$4&gt;0)),(AB3/AB$4*100),"")</f>
        <v>645.29914529914527</v>
      </c>
      <c r="AD3" s="11"/>
      <c r="AE3" s="1" t="str">
        <f>IF(AND((AD3&gt;0),(AD$4&gt;0)),(AD3/AD$4*100),"")</f>
        <v/>
      </c>
      <c r="AF3" s="11"/>
      <c r="AG3" s="1" t="str">
        <f t="shared" ref="AG3" si="0">IF(AND((AF3&gt;0),(AF$4&gt;0)),(AF3/AF$4*100),"")</f>
        <v/>
      </c>
      <c r="AH3" s="11"/>
      <c r="AI3" s="1" t="str">
        <f t="shared" ref="AI3" si="1">IF(AND((AH3&gt;0),(AH$4&gt;0)),(AH3/AH$4*100),"")</f>
        <v/>
      </c>
      <c r="AJ3" s="11"/>
      <c r="AK3" s="1" t="str">
        <f t="shared" ref="AK3" si="2">IF(AND((AJ3&gt;0),(AJ$4&gt;0)),(AJ3/AJ$4*100),"")</f>
        <v/>
      </c>
      <c r="AL3" s="11"/>
      <c r="AM3" s="1" t="str">
        <f t="shared" ref="AM3" si="3">IF(AND((AL3&gt;0),(AL$4&gt;0)),(AL3/AL$4*100),"")</f>
        <v/>
      </c>
      <c r="AN3" s="11"/>
      <c r="AO3" s="1" t="str">
        <f t="shared" ref="AO3" si="4">IF(AND((AN3&gt;0),(AN$4&gt;0)),(AN3/AN$4*100),"")</f>
        <v/>
      </c>
      <c r="AP3" s="11"/>
      <c r="AQ3" s="1" t="str">
        <f t="shared" ref="AQ3" si="5">IF(AND((AP3&gt;0),(AP$4&gt;0)),(AP3/AP$4*100),"")</f>
        <v/>
      </c>
      <c r="AR3" s="11"/>
      <c r="AS3" s="1" t="str">
        <f t="shared" ref="AS3" si="6">IF(AND((AR3&gt;0),(AR$4&gt;0)),(AR3/AR$4*100),"")</f>
        <v/>
      </c>
      <c r="AT3" s="11"/>
      <c r="AU3" s="1" t="str">
        <f t="shared" ref="AU3" si="7">IF(AND((AT3&gt;0),(AT$4&gt;0)),(AT3/AT$4*100),"")</f>
        <v/>
      </c>
      <c r="AV3" s="11"/>
      <c r="AW3" s="1" t="str">
        <f t="shared" ref="AW3" si="8">IF(AND((AV3&gt;0),(AV$4&gt;0)),(AV3/AV$4*100),"")</f>
        <v/>
      </c>
      <c r="AX3" s="11"/>
      <c r="AY3" s="1" t="str">
        <f t="shared" ref="AY3" si="9">IF(AND((AX3&gt;0),(AX$4&gt;0)),(AX3/AX$4*100),"")</f>
        <v/>
      </c>
      <c r="AZ3" s="11"/>
      <c r="BA3" s="1" t="str">
        <f t="shared" ref="BA3" si="10">IF(AND((AZ3&gt;0),(AZ$4&gt;0)),(AZ3/AZ$4*100),"")</f>
        <v/>
      </c>
      <c r="BB3" s="11"/>
      <c r="BC3" s="1" t="str">
        <f t="shared" ref="BC3" si="11">IF(AND((BB3&gt;0),(BB$4&gt;0)),(BB3/BB$4*100),"")</f>
        <v/>
      </c>
      <c r="BD3" s="11"/>
      <c r="BE3" s="1" t="str">
        <f t="shared" ref="BE3" si="12">IF(AND((BD3&gt;0),(BD$4&gt;0)),(BD3/BD$4*100),"")</f>
        <v/>
      </c>
      <c r="BF3" s="11"/>
      <c r="BG3" s="1" t="str">
        <f t="shared" ref="BG3" si="13">IF(AND((BF3&gt;0),(BF$4&gt;0)),(BF3/BF$4*100),"")</f>
        <v/>
      </c>
      <c r="BH3" s="11"/>
      <c r="BI3" s="1" t="str">
        <f t="shared" ref="BI3" si="14">IF(AND((BH3&gt;0),(BH$4&gt;0)),(BH3/BH$4*100),"")</f>
        <v/>
      </c>
      <c r="BJ3" s="12"/>
      <c r="BK3" s="55" t="s">
        <v>4</v>
      </c>
      <c r="BL3" s="20">
        <f>COUNT(B3,D3,F3,H3,J3,L3,N3,P3,R3,T3,V3,X3,Z3,AB3,AD3,AF3,AH3,AJ3,AL3,AN3,AP3,AR3,AT3,AV3,AX3,AZ3,BB3,BD3,BF3,BH3)</f>
        <v>14</v>
      </c>
      <c r="BM3" s="21">
        <f>IF(SUM(B3,D3,F3,H3,J3,L3,N3,P3,R3,T3,V3,X3,Z3,AB3,AD3,AF3,AH3,AJ3,AL3,AN3,AP3,AR3,AT3,AV3,AX3,AZ3,BB3,BD3,BF3,BH3)&gt;0,MIN(B3,D3,F3,H3,J3,L3,N3,P3,R3,T3,V3,X3,Z3,AB3,AD3,AF3,AH3,AJ3,AL3,AN3,AP3,AR3,AT3,AV3,AX3,AZ3,BB3,BD3,BF3,BH3),"")</f>
        <v>128</v>
      </c>
      <c r="BN3" s="22" t="str">
        <f>IF(COUNT(BM3)&gt;0,"–","?")</f>
        <v>–</v>
      </c>
      <c r="BO3" s="23">
        <f>IF(SUM(B3,D3,F3,H3,J3,L3,N3,P3,R3,T3,V3,X3,Z3,AB3,AD3,AF3,AH3,AJ3,AL3,AN3,AP3,AR3,AT3,AV3,AX3,AZ3,BB3,BD3,BF3,BH3)&gt;0,MAX(B3,D3,F3,H3,J3,L3,N3,P3,R3,T3,V3,X3,Z3,AB3,AD3,AF3,AH3,AJ3,AL3,AN3,AP3,AR3,AT3,AV3,AX3,AZ3,BB3,BD3,BF3,BH3),"")</f>
        <v>199</v>
      </c>
      <c r="BP3" s="24">
        <f>IF(SUM(C3,E3,G3,I3,K3,M3,O3,Q3,S3,U3,W3,Y3,AA3,AC3,AE3,AG3,AI3,AK3,AM3,AO3,AQ3,AS3,AU3,AW3,AY3,BA3,BC3,BE3,BG3,BI3)&gt;0,MIN(C3,E3,G3,I3,K3,M3,O3,Q3,S3,U3,W3,Y3,AA3,AC3,AE3,AG3,AI3,AK3,AM3,AO3,AQ3,AS3,AU3,AW3,AY3,BA3,BC3,BE3,BG3,BI3),"")</f>
        <v>645.29914529914527</v>
      </c>
      <c r="BQ3" s="25" t="str">
        <f>IF(COUNT(BP3)&gt;0,"–","?")</f>
        <v>–</v>
      </c>
      <c r="BR3" s="26">
        <f>IF(SUM(C3,E3,G3,I3,K3,M3,O3,Q3,S3,U3,W3,Y3,AA3,AC3,AE3,AG3,AI3,AK3,AM3,AO3,AQ3,AS3,AU3,AW3,AY3,BA3,BC3,BE3,BG3,BI3)&gt;0,MAX(C3,E3,G3,I3,K3,M3,O3,Q3,S3,U3,W3,Y3,AA3,AC3,AE3,AG3,AI3,AK3,AM3,AO3,AQ3,AS3,AU3,AW3,AY3,BA3,BC3,BE3,BG3,BI3),"")</f>
        <v>937.5</v>
      </c>
      <c r="BS3" s="27">
        <f>IF(SUM(B3,D3,F3,H3,J3,L3,N3,P3,R3,T3,V3,X3,Z3,AB3,AD3,AF3,AH3,AJ3,AL3,AN3,AP3,AR3,AT3,AV3,AX3,AZ3,BB3,BD3,BF3,BH3)&gt;0,AVERAGE(B3,D3,F3,H3,J3,L3,N3,P3,R3,T3,V3,X3,Z3,AB3,AD3,AF3,AH3,AJ3,AL3,AN3,AP3,AR3,AT3,AV3,AX3,AZ3,BB3,BD3,BF3,BH3),"?")</f>
        <v>172.07142857142858</v>
      </c>
      <c r="BT3" s="28">
        <f>IF(SUM(C3,E3,G3,I3,K3,M3,O3,Q3,S3,U3,W3,Y3,AA3,AC3,AE3,AG3,AI3,AK3,AM3,AO3,AQ3,AS3,AU3,AW3,AY3,BA3,BC3,BE3,BG3,BI3)&gt;0,AVERAGE(C3,E3,G3,I3,K3,M3,O3,Q3,S3,U3,W3,Y3,AA3,AC3,AE3,AG3,AI3,AK3,AM3,AO3,AQ3,AS3,AU3,AW3,AY3,BA3,BC3,BE3,BG3,BI3),"?")</f>
        <v>837.26590061921945</v>
      </c>
      <c r="BU3" s="22">
        <f>IF(COUNT(B3,D3,F3,H3,J3,L3,N3,P3,R3,T3,V3,X3,Z3,AB3,AD3,AF3,AH3,AJ3,AL3,AN3,AP3,AR3,AT3,AV3,AX3,AZ3,BB3,BD3,BF3,BH3)&gt;1,STDEV(B3,D3,F3,H3,J3,L3,N3,P3,R3,T3,V3,X3,Z3,AB3,AD3,AF3,AH3,AJ3,AL3,AN3,AP3,AR3,AT3,AV3,AX3,AZ3,BB3,BD3,BF3,BH3),"?")</f>
        <v>18.987705681123447</v>
      </c>
      <c r="BV3" s="29">
        <f>IF(COUNT(C3,E3,G3,I3,K3,M3,O3,Q3,S3,U3,W3,Y3,AA3,AC3,AE3,AG3,AI3,AK3,AM3,AO3,AQ3,AS3,AU3,AW3,AY3,BA3,BC3,BE3,BG3,BI3)&gt;1,STDEV(C3,E3,G3,I3,K3,M3,O3,Q3,S3,U3,W3,Y3,AA3,AC3,AE3,AG3,AI3,AK3,AM3,AO3,AQ3,AS3,AU3,AW3,AY3,BA3,BC3,BE3,BG3,BI3),"?")</f>
        <v>79.837071343082371</v>
      </c>
      <c r="BW3" s="22">
        <f>IF(COUNT(B3)&gt;0,B3,"?")</f>
        <v>159</v>
      </c>
      <c r="BX3" s="25">
        <f>IF(COUNT(C3)&gt;0,C3,"?")</f>
        <v>791.04477611940297</v>
      </c>
    </row>
    <row r="4" spans="1:76" ht="12.75" customHeight="1" x14ac:dyDescent="0.2">
      <c r="A4" s="13" t="s">
        <v>23</v>
      </c>
      <c r="B4" s="14">
        <v>20.100000000000001</v>
      </c>
      <c r="C4" s="2" t="s">
        <v>3</v>
      </c>
      <c r="D4" s="14">
        <v>19</v>
      </c>
      <c r="E4" s="2" t="s">
        <v>3</v>
      </c>
      <c r="F4" s="14">
        <v>22.3</v>
      </c>
      <c r="G4" s="2" t="s">
        <v>3</v>
      </c>
      <c r="H4" s="14">
        <v>20.6</v>
      </c>
      <c r="I4" s="2" t="s">
        <v>3</v>
      </c>
      <c r="J4" s="14">
        <v>20.8</v>
      </c>
      <c r="K4" s="2" t="s">
        <v>3</v>
      </c>
      <c r="L4" s="14">
        <v>20.399999999999999</v>
      </c>
      <c r="M4" s="2" t="s">
        <v>3</v>
      </c>
      <c r="N4" s="14">
        <v>20.2</v>
      </c>
      <c r="O4" s="2" t="s">
        <v>3</v>
      </c>
      <c r="P4" s="14">
        <v>21.7</v>
      </c>
      <c r="Q4" s="2" t="s">
        <v>3</v>
      </c>
      <c r="R4" s="14">
        <v>19.100000000000001</v>
      </c>
      <c r="S4" s="2" t="s">
        <v>3</v>
      </c>
      <c r="T4" s="14">
        <v>22.5</v>
      </c>
      <c r="U4" s="2" t="s">
        <v>3</v>
      </c>
      <c r="V4" s="14">
        <v>20.9</v>
      </c>
      <c r="W4" s="2" t="s">
        <v>3</v>
      </c>
      <c r="X4" s="14">
        <v>21.8</v>
      </c>
      <c r="Y4" s="2" t="s">
        <v>3</v>
      </c>
      <c r="Z4" s="14">
        <v>15.7</v>
      </c>
      <c r="AA4" s="2" t="s">
        <v>3</v>
      </c>
      <c r="AB4" s="14">
        <v>23.4</v>
      </c>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23</v>
      </c>
      <c r="BL4" s="30">
        <f t="shared" ref="BL4:BL31" si="15">COUNT(B4,D4,F4,H4,J4,L4,N4,P4,R4,T4,V4,X4,Z4,AB4,AD4,AF4,AH4,AJ4,AL4,AN4,AP4,AR4,AT4,AV4,AX4,AZ4,BB4,BD4,BF4,BH4)</f>
        <v>14</v>
      </c>
      <c r="BM4" s="31">
        <f t="shared" ref="BM4:BM31" si="16">IF(SUM(B4,D4,F4,H4,J4,L4,N4,P4,R4,T4,V4,X4,Z4,AB4,AD4,AF4,AH4,AJ4,AL4,AN4,AP4,AR4,AT4,AV4,AX4,AZ4,BB4,BD4,BF4,BH4)&gt;0,MIN(B4,D4,F4,H4,J4,L4,N4,P4,R4,T4,V4,X4,Z4,AB4,AD4,AF4,AH4,AJ4,AL4,AN4,AP4,AR4,AT4,AV4,AX4,AZ4,BB4,BD4,BF4,BH4),"")</f>
        <v>15.7</v>
      </c>
      <c r="BN4" s="32" t="str">
        <f t="shared" ref="BN4:BN31" si="17">IF(COUNT(BM4)&gt;0,"–","?")</f>
        <v>–</v>
      </c>
      <c r="BO4" s="33">
        <f t="shared" ref="BO4:BO31" si="18">IF(SUM(B4,D4,F4,H4,J4,L4,N4,P4,R4,T4,V4,X4,Z4,AB4,AD4,AF4,AH4,AJ4,AL4,AN4,AP4,AR4,AT4,AV4,AX4,AZ4,BB4,BD4,BF4,BH4)&gt;0,MAX(B4,D4,F4,H4,J4,L4,N4,P4,R4,T4,V4,X4,Z4,AB4,AD4,AF4,AH4,AJ4,AL4,AN4,AP4,AR4,AT4,AV4,AX4,AZ4,BB4,BD4,BF4,BH4),"")</f>
        <v>23.4</v>
      </c>
      <c r="BP4" s="34" t="str">
        <f t="shared" ref="BP4:BP31" si="19">IF(SUM(C4,E4,G4,I4,K4,M4,O4,Q4,S4,U4,W4,Y4,AA4,AC4,AE4,AG4,AI4,AK4,AM4,AO4,AQ4,AS4,AU4,AW4,AY4,BA4,BC4,BE4,BG4,BI4)&gt;0,MIN(C4,E4,G4,I4,K4,M4,O4,Q4,S4,U4,W4,Y4,AA4,AC4,AE4,AG4,AI4,AK4,AM4,AO4,AQ4,AS4,AU4,AW4,AY4,BA4,BC4,BE4,BG4,BI4),"")</f>
        <v/>
      </c>
      <c r="BQ4" s="6" t="s">
        <v>3</v>
      </c>
      <c r="BR4" s="36" t="str">
        <f t="shared" ref="BR4:BR31" si="20">IF(SUM(C4,E4,G4,I4,K4,M4,O4,Q4,S4,U4,W4,Y4,AA4,AC4,AE4,AG4,AI4,AK4,AM4,AO4,AQ4,AS4,AU4,AW4,AY4,BA4,BC4,BE4,BG4,BI4)&gt;0,MAX(C4,E4,G4,I4,K4,M4,O4,Q4,S4,U4,W4,Y4,AA4,AC4,AE4,AG4,AI4,AK4,AM4,AO4,AQ4,AS4,AU4,AW4,AY4,BA4,BC4,BE4,BG4,BI4),"")</f>
        <v/>
      </c>
      <c r="BS4" s="37">
        <f t="shared" ref="BS4:BT31" si="21">IF(SUM(B4,D4,F4,H4,J4,L4,N4,P4,R4,T4,V4,X4,Z4,AB4,AD4,AF4,AH4,AJ4,AL4,AN4,AP4,AR4,AT4,AV4,AX4,AZ4,BB4,BD4,BF4,BH4)&gt;0,AVERAGE(B4,D4,F4,H4,J4,L4,N4,P4,R4,T4,V4,X4,Z4,AB4,AD4,AF4,AH4,AJ4,AL4,AN4,AP4,AR4,AT4,AV4,AX4,AZ4,BB4,BD4,BF4,BH4),"?")</f>
        <v>20.607142857142854</v>
      </c>
      <c r="BT4" s="38" t="s">
        <v>3</v>
      </c>
      <c r="BU4" s="32">
        <f t="shared" ref="BU4:BV31" si="22">IF(COUNT(B4,D4,F4,H4,J4,L4,N4,P4,R4,T4,V4,X4,Z4,AB4,AD4,AF4,AH4,AJ4,AL4,AN4,AP4,AR4,AT4,AV4,AX4,AZ4,BB4,BD4,BF4,BH4)&gt;1,STDEV(B4,D4,F4,H4,J4,L4,N4,P4,R4,T4,V4,X4,Z4,AB4,AD4,AF4,AH4,AJ4,AL4,AN4,AP4,AR4,AT4,AV4,AX4,AZ4,BB4,BD4,BF4,BH4),"?")</f>
        <v>1.8890226556096656</v>
      </c>
      <c r="BV4" s="39" t="s">
        <v>3</v>
      </c>
      <c r="BW4" s="32">
        <f t="shared" ref="BW4:BX31" si="23">IF(COUNT(B4)&gt;0,B4,"?")</f>
        <v>20.100000000000001</v>
      </c>
      <c r="BX4" s="35" t="s">
        <v>3</v>
      </c>
    </row>
    <row r="5" spans="1:76" ht="12.75" customHeight="1" x14ac:dyDescent="0.2">
      <c r="A5" s="16" t="s">
        <v>16</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16</v>
      </c>
      <c r="BL5" s="30"/>
      <c r="BM5" s="31"/>
      <c r="BN5" s="32"/>
      <c r="BO5" s="33"/>
      <c r="BP5" s="34"/>
      <c r="BQ5" s="35"/>
      <c r="BR5" s="36"/>
      <c r="BS5" s="37"/>
      <c r="BT5" s="38"/>
      <c r="BU5" s="32"/>
      <c r="BV5" s="39"/>
      <c r="BW5" s="32"/>
      <c r="BX5" s="35"/>
    </row>
    <row r="6" spans="1:76" ht="12.75" customHeight="1" x14ac:dyDescent="0.2">
      <c r="A6" s="10" t="s">
        <v>17</v>
      </c>
      <c r="B6" s="18">
        <v>8.9</v>
      </c>
      <c r="C6" s="4">
        <f>IF(AND((B6&gt;0),(B$4&gt;0)),(B6/B$4*100),"")</f>
        <v>44.278606965174127</v>
      </c>
      <c r="D6" s="18">
        <v>7.9</v>
      </c>
      <c r="E6" s="4">
        <f>IF(AND((D6&gt;0),(D$4&gt;0)),(D6/D$4*100),"")</f>
        <v>41.578947368421055</v>
      </c>
      <c r="F6" s="18">
        <v>7.6</v>
      </c>
      <c r="G6" s="4">
        <f>IF(AND((F6&gt;0),(F$4&gt;0)),(F6/F$4*100),"")</f>
        <v>34.080717488789233</v>
      </c>
      <c r="H6" s="18">
        <v>8.1</v>
      </c>
      <c r="I6" s="4">
        <f>IF(AND((H6&gt;0),(H$4&gt;0)),(H6/H$4*100),"")</f>
        <v>39.320388349514559</v>
      </c>
      <c r="J6" s="18"/>
      <c r="K6" s="4" t="str">
        <f>IF(AND((J6&gt;0),(J$4&gt;0)),(J6/J$4*100),"")</f>
        <v/>
      </c>
      <c r="L6" s="18">
        <v>8.1</v>
      </c>
      <c r="M6" s="4">
        <f>IF(AND((L6&gt;0),(L$4&gt;0)),(L6/L$4*100),"")</f>
        <v>39.705882352941181</v>
      </c>
      <c r="N6" s="18">
        <v>8.4</v>
      </c>
      <c r="O6" s="4">
        <f>IF(AND((N6&gt;0),(N$4&gt;0)),(N6/N$4*100),"")</f>
        <v>41.584158415841586</v>
      </c>
      <c r="P6" s="18"/>
      <c r="Q6" s="4" t="str">
        <f>IF(AND((P6&gt;0),(P$4&gt;0)),(P6/P$4*100),"")</f>
        <v/>
      </c>
      <c r="R6" s="18">
        <v>8.1999999999999993</v>
      </c>
      <c r="S6" s="4">
        <f>IF(AND((R6&gt;0),(R$4&gt;0)),(R6/R$4*100),"")</f>
        <v>42.931937172774866</v>
      </c>
      <c r="T6" s="18">
        <v>9.1</v>
      </c>
      <c r="U6" s="4">
        <f>IF(AND((T6&gt;0),(T$4&gt;0)),(T6/T$4*100),"")</f>
        <v>40.444444444444443</v>
      </c>
      <c r="V6" s="18">
        <v>7.3</v>
      </c>
      <c r="W6" s="4">
        <f>IF(AND((V6&gt;0),(V$4&gt;0)),(V6/V$4*100),"")</f>
        <v>34.928229665071768</v>
      </c>
      <c r="X6" s="18"/>
      <c r="Y6" s="4" t="str">
        <f>IF(AND((X6&gt;0),(X$4&gt;0)),(X6/X$4*100),"")</f>
        <v/>
      </c>
      <c r="Z6" s="18">
        <v>6.4</v>
      </c>
      <c r="AA6" s="4">
        <f>IF(AND((Z6&gt;0),(Z$4&gt;0)),(Z6/Z$4*100),"")</f>
        <v>40.764331210191088</v>
      </c>
      <c r="AB6" s="18"/>
      <c r="AC6" s="4" t="str">
        <f>IF(AND((AB6&gt;0),(AB$4&gt;0)),(AB6/AB$4*100),"")</f>
        <v/>
      </c>
      <c r="AD6" s="18"/>
      <c r="AE6" s="4" t="str">
        <f>IF(AND((AD6&gt;0),(AD$4&gt;0)),(AD6/AD$4*100),"")</f>
        <v/>
      </c>
      <c r="AF6" s="18"/>
      <c r="AG6" s="4" t="str">
        <f t="shared" ref="AG6:AG10" si="24">IF(AND((AF6&gt;0),(AF$4&gt;0)),(AF6/AF$4*100),"")</f>
        <v/>
      </c>
      <c r="AH6" s="18"/>
      <c r="AI6" s="4" t="str">
        <f t="shared" ref="AI6:AI10" si="25">IF(AND((AH6&gt;0),(AH$4&gt;0)),(AH6/AH$4*100),"")</f>
        <v/>
      </c>
      <c r="AJ6" s="18"/>
      <c r="AK6" s="4" t="str">
        <f t="shared" ref="AK6:AK10" si="26">IF(AND((AJ6&gt;0),(AJ$4&gt;0)),(AJ6/AJ$4*100),"")</f>
        <v/>
      </c>
      <c r="AL6" s="18"/>
      <c r="AM6" s="4" t="str">
        <f t="shared" ref="AM6:AM10" si="27">IF(AND((AL6&gt;0),(AL$4&gt;0)),(AL6/AL$4*100),"")</f>
        <v/>
      </c>
      <c r="AN6" s="18"/>
      <c r="AO6" s="4" t="str">
        <f t="shared" ref="AO6:AO10" si="28">IF(AND((AN6&gt;0),(AN$4&gt;0)),(AN6/AN$4*100),"")</f>
        <v/>
      </c>
      <c r="AP6" s="18"/>
      <c r="AQ6" s="4" t="str">
        <f t="shared" ref="AQ6:AQ10" si="29">IF(AND((AP6&gt;0),(AP$4&gt;0)),(AP6/AP$4*100),"")</f>
        <v/>
      </c>
      <c r="AR6" s="18"/>
      <c r="AS6" s="4" t="str">
        <f t="shared" ref="AS6:AS10" si="30">IF(AND((AR6&gt;0),(AR$4&gt;0)),(AR6/AR$4*100),"")</f>
        <v/>
      </c>
      <c r="AT6" s="18"/>
      <c r="AU6" s="4" t="str">
        <f t="shared" ref="AU6:AU10" si="31">IF(AND((AT6&gt;0),(AT$4&gt;0)),(AT6/AT$4*100),"")</f>
        <v/>
      </c>
      <c r="AV6" s="18"/>
      <c r="AW6" s="4" t="str">
        <f t="shared" ref="AW6:AW10" si="32">IF(AND((AV6&gt;0),(AV$4&gt;0)),(AV6/AV$4*100),"")</f>
        <v/>
      </c>
      <c r="AX6" s="18"/>
      <c r="AY6" s="4" t="str">
        <f t="shared" ref="AY6:AY10" si="33">IF(AND((AX6&gt;0),(AX$4&gt;0)),(AX6/AX$4*100),"")</f>
        <v/>
      </c>
      <c r="AZ6" s="18"/>
      <c r="BA6" s="4" t="str">
        <f t="shared" ref="BA6:BA10" si="34">IF(AND((AZ6&gt;0),(AZ$4&gt;0)),(AZ6/AZ$4*100),"")</f>
        <v/>
      </c>
      <c r="BB6" s="18"/>
      <c r="BC6" s="4" t="str">
        <f t="shared" ref="BC6:BC10" si="35">IF(AND((BB6&gt;0),(BB$4&gt;0)),(BB6/BB$4*100),"")</f>
        <v/>
      </c>
      <c r="BD6" s="18"/>
      <c r="BE6" s="4" t="str">
        <f t="shared" ref="BE6:BE10" si="36">IF(AND((BD6&gt;0),(BD$4&gt;0)),(BD6/BD$4*100),"")</f>
        <v/>
      </c>
      <c r="BF6" s="18"/>
      <c r="BG6" s="4" t="str">
        <f t="shared" ref="BG6:BG10" si="37">IF(AND((BF6&gt;0),(BF$4&gt;0)),(BF6/BF$4*100),"")</f>
        <v/>
      </c>
      <c r="BH6" s="18"/>
      <c r="BI6" s="4" t="str">
        <f t="shared" ref="BI6:BI10" si="38">IF(AND((BH6&gt;0),(BH$4&gt;0)),(BH6/BH$4*100),"")</f>
        <v/>
      </c>
      <c r="BK6" s="57" t="s">
        <v>17</v>
      </c>
      <c r="BL6" s="30">
        <f t="shared" si="15"/>
        <v>10</v>
      </c>
      <c r="BM6" s="31">
        <f t="shared" si="16"/>
        <v>6.4</v>
      </c>
      <c r="BN6" s="32" t="str">
        <f t="shared" si="17"/>
        <v>–</v>
      </c>
      <c r="BO6" s="33">
        <f t="shared" si="18"/>
        <v>9.1</v>
      </c>
      <c r="BP6" s="34">
        <f t="shared" si="19"/>
        <v>34.080717488789233</v>
      </c>
      <c r="BQ6" s="35" t="str">
        <f t="shared" ref="BQ6:BQ30" si="39">IF(COUNT(BP6)&gt;0,"–","?")</f>
        <v>–</v>
      </c>
      <c r="BR6" s="36">
        <f t="shared" si="20"/>
        <v>44.278606965174127</v>
      </c>
      <c r="BS6" s="37">
        <f t="shared" si="21"/>
        <v>8</v>
      </c>
      <c r="BT6" s="38">
        <f t="shared" si="21"/>
        <v>39.961764343316389</v>
      </c>
      <c r="BU6" s="32">
        <f t="shared" si="22"/>
        <v>0.77888809636986145</v>
      </c>
      <c r="BV6" s="39">
        <f t="shared" si="22"/>
        <v>3.2314705321000905</v>
      </c>
      <c r="BW6" s="32">
        <f t="shared" si="23"/>
        <v>8.9</v>
      </c>
      <c r="BX6" s="35">
        <f t="shared" si="23"/>
        <v>44.278606965174127</v>
      </c>
    </row>
    <row r="7" spans="1:76" ht="12.75" customHeight="1" x14ac:dyDescent="0.2">
      <c r="A7" s="10" t="s">
        <v>18</v>
      </c>
      <c r="B7" s="19">
        <v>5.7</v>
      </c>
      <c r="C7" s="4">
        <f>IF(AND((B7&gt;0),(B$4&gt;0)),(B7/B$4*100),"")</f>
        <v>28.35820895522388</v>
      </c>
      <c r="D7" s="19">
        <v>5.9</v>
      </c>
      <c r="E7" s="4">
        <f>IF(AND((D7&gt;0),(D$4&gt;0)),(D7/D$4*100),"")</f>
        <v>31.05263157894737</v>
      </c>
      <c r="F7" s="19">
        <v>5.8</v>
      </c>
      <c r="G7" s="4">
        <f>IF(AND((F7&gt;0),(F$4&gt;0)),(F7/F$4*100),"")</f>
        <v>26.00896860986547</v>
      </c>
      <c r="H7" s="19">
        <v>6</v>
      </c>
      <c r="I7" s="4">
        <f>IF(AND((H7&gt;0),(H$4&gt;0)),(H7/H$4*100),"")</f>
        <v>29.126213592233007</v>
      </c>
      <c r="J7" s="19">
        <v>6.8</v>
      </c>
      <c r="K7" s="4">
        <f>IF(AND((J7&gt;0),(J$4&gt;0)),(J7/J$4*100),"")</f>
        <v>32.692307692307693</v>
      </c>
      <c r="L7" s="19">
        <v>5.4</v>
      </c>
      <c r="M7" s="4">
        <f>IF(AND((L7&gt;0),(L$4&gt;0)),(L7/L$4*100),"")</f>
        <v>26.470588235294123</v>
      </c>
      <c r="N7" s="19">
        <v>6.7</v>
      </c>
      <c r="O7" s="4">
        <f>IF(AND((N7&gt;0),(N$4&gt;0)),(N7/N$4*100),"")</f>
        <v>33.168316831683171</v>
      </c>
      <c r="P7" s="19"/>
      <c r="Q7" s="4" t="str">
        <f>IF(AND((P7&gt;0),(P$4&gt;0)),(P7/P$4*100),"")</f>
        <v/>
      </c>
      <c r="R7" s="19">
        <v>6.1</v>
      </c>
      <c r="S7" s="4">
        <f>IF(AND((R7&gt;0),(R$4&gt;0)),(R7/R$4*100),"")</f>
        <v>31.937172774869104</v>
      </c>
      <c r="T7" s="19">
        <v>6.4</v>
      </c>
      <c r="U7" s="4">
        <f>IF(AND((T7&gt;0),(T$4&gt;0)),(T7/T$4*100),"")</f>
        <v>28.444444444444443</v>
      </c>
      <c r="V7" s="19">
        <v>4.8</v>
      </c>
      <c r="W7" s="4">
        <f>IF(AND((V7&gt;0),(V$4&gt;0)),(V7/V$4*100),"")</f>
        <v>22.966507177033492</v>
      </c>
      <c r="X7" s="19">
        <v>6.2</v>
      </c>
      <c r="Y7" s="4">
        <f>IF(AND((X7&gt;0),(X$4&gt;0)),(X7/X$4*100),"")</f>
        <v>28.440366972477065</v>
      </c>
      <c r="Z7" s="19">
        <v>4.5</v>
      </c>
      <c r="AA7" s="4">
        <f>IF(AND((Z7&gt;0),(Z$4&gt;0)),(Z7/Z$4*100),"")</f>
        <v>28.662420382165603</v>
      </c>
      <c r="AB7" s="19"/>
      <c r="AC7" s="4" t="str">
        <f>IF(AND((AB7&gt;0),(AB$4&gt;0)),(AB7/AB$4*100),"")</f>
        <v/>
      </c>
      <c r="AD7" s="19"/>
      <c r="AE7" s="4" t="str">
        <f>IF(AND((AD7&gt;0),(AD$4&gt;0)),(AD7/AD$4*100),"")</f>
        <v/>
      </c>
      <c r="AF7" s="19"/>
      <c r="AG7" s="4" t="str">
        <f t="shared" si="24"/>
        <v/>
      </c>
      <c r="AH7" s="19"/>
      <c r="AI7" s="4" t="str">
        <f t="shared" si="25"/>
        <v/>
      </c>
      <c r="AJ7" s="19"/>
      <c r="AK7" s="4" t="str">
        <f t="shared" si="26"/>
        <v/>
      </c>
      <c r="AL7" s="19"/>
      <c r="AM7" s="4" t="str">
        <f t="shared" si="27"/>
        <v/>
      </c>
      <c r="AN7" s="19"/>
      <c r="AO7" s="4" t="str">
        <f t="shared" si="28"/>
        <v/>
      </c>
      <c r="AP7" s="19"/>
      <c r="AQ7" s="4" t="str">
        <f t="shared" si="29"/>
        <v/>
      </c>
      <c r="AR7" s="19"/>
      <c r="AS7" s="4" t="str">
        <f t="shared" si="30"/>
        <v/>
      </c>
      <c r="AT7" s="19"/>
      <c r="AU7" s="4" t="str">
        <f t="shared" si="31"/>
        <v/>
      </c>
      <c r="AV7" s="19"/>
      <c r="AW7" s="4" t="str">
        <f t="shared" si="32"/>
        <v/>
      </c>
      <c r="AX7" s="19"/>
      <c r="AY7" s="4" t="str">
        <f t="shared" si="33"/>
        <v/>
      </c>
      <c r="AZ7" s="19"/>
      <c r="BA7" s="4" t="str">
        <f t="shared" si="34"/>
        <v/>
      </c>
      <c r="BB7" s="19"/>
      <c r="BC7" s="4" t="str">
        <f t="shared" si="35"/>
        <v/>
      </c>
      <c r="BD7" s="19"/>
      <c r="BE7" s="4" t="str">
        <f t="shared" si="36"/>
        <v/>
      </c>
      <c r="BF7" s="19"/>
      <c r="BG7" s="4" t="str">
        <f t="shared" si="37"/>
        <v/>
      </c>
      <c r="BH7" s="19"/>
      <c r="BI7" s="4" t="str">
        <f t="shared" si="38"/>
        <v/>
      </c>
      <c r="BK7" s="57" t="s">
        <v>18</v>
      </c>
      <c r="BL7" s="30">
        <f t="shared" si="15"/>
        <v>12</v>
      </c>
      <c r="BM7" s="31">
        <f t="shared" si="16"/>
        <v>4.5</v>
      </c>
      <c r="BN7" s="32" t="str">
        <f t="shared" si="17"/>
        <v>–</v>
      </c>
      <c r="BO7" s="33">
        <f t="shared" si="18"/>
        <v>6.8</v>
      </c>
      <c r="BP7" s="34">
        <f t="shared" si="19"/>
        <v>22.966507177033492</v>
      </c>
      <c r="BQ7" s="35" t="str">
        <f t="shared" si="39"/>
        <v>–</v>
      </c>
      <c r="BR7" s="36">
        <f t="shared" si="20"/>
        <v>33.168316831683171</v>
      </c>
      <c r="BS7" s="37">
        <f t="shared" si="21"/>
        <v>5.8583333333333334</v>
      </c>
      <c r="BT7" s="38">
        <f t="shared" si="21"/>
        <v>28.944012270545361</v>
      </c>
      <c r="BU7" s="32">
        <f t="shared" si="22"/>
        <v>0.69342146875716248</v>
      </c>
      <c r="BV7" s="39">
        <f t="shared" si="22"/>
        <v>2.9652764874044237</v>
      </c>
      <c r="BW7" s="32">
        <f t="shared" si="23"/>
        <v>5.7</v>
      </c>
      <c r="BX7" s="35">
        <f t="shared" si="23"/>
        <v>28.35820895522388</v>
      </c>
    </row>
    <row r="8" spans="1:76" ht="12.75" customHeight="1" x14ac:dyDescent="0.2">
      <c r="A8" s="10" t="s">
        <v>19</v>
      </c>
      <c r="B8" s="19">
        <v>10.6</v>
      </c>
      <c r="C8" s="4">
        <f>IF(AND((B8&gt;0),(B$4&gt;0)),(B8/B$4*100),"")</f>
        <v>52.736318407960191</v>
      </c>
      <c r="D8" s="19">
        <v>13.5</v>
      </c>
      <c r="E8" s="4">
        <f>IF(AND((D8&gt;0),(D$4&gt;0)),(D8/D$4*100),"")</f>
        <v>71.05263157894737</v>
      </c>
      <c r="F8" s="19">
        <v>11.5</v>
      </c>
      <c r="G8" s="4">
        <f>IF(AND((F8&gt;0),(F$4&gt;0)),(F8/F$4*100),"")</f>
        <v>51.569506726457391</v>
      </c>
      <c r="H8" s="19"/>
      <c r="I8" s="4" t="str">
        <f>IF(AND((H8&gt;0),(H$4&gt;0)),(H8/H$4*100),"")</f>
        <v/>
      </c>
      <c r="J8" s="19">
        <v>13</v>
      </c>
      <c r="K8" s="4">
        <f>IF(AND((J8&gt;0),(J$4&gt;0)),(J8/J$4*100),"")</f>
        <v>62.5</v>
      </c>
      <c r="L8" s="19"/>
      <c r="M8" s="4" t="str">
        <f>IF(AND((L8&gt;0),(L$4&gt;0)),(L8/L$4*100),"")</f>
        <v/>
      </c>
      <c r="N8" s="19">
        <v>12.3</v>
      </c>
      <c r="O8" s="4">
        <f>IF(AND((N8&gt;0),(N$4&gt;0)),(N8/N$4*100),"")</f>
        <v>60.891089108910904</v>
      </c>
      <c r="P8" s="19">
        <v>12.9</v>
      </c>
      <c r="Q8" s="4">
        <f>IF(AND((P8&gt;0),(P$4&gt;0)),(P8/P$4*100),"")</f>
        <v>59.447004608294939</v>
      </c>
      <c r="R8" s="19">
        <v>9.9</v>
      </c>
      <c r="S8" s="4">
        <f>IF(AND((R8&gt;0),(R$4&gt;0)),(R8/R$4*100),"")</f>
        <v>51.832460732984288</v>
      </c>
      <c r="T8" s="19">
        <v>12.2</v>
      </c>
      <c r="U8" s="4">
        <f>IF(AND((T8&gt;0),(T$4&gt;0)),(T8/T$4*100),"")</f>
        <v>54.222222222222214</v>
      </c>
      <c r="V8" s="19">
        <v>11.1</v>
      </c>
      <c r="W8" s="4">
        <f>IF(AND((V8&gt;0),(V$4&gt;0)),(V8/V$4*100),"")</f>
        <v>53.110047846889955</v>
      </c>
      <c r="X8" s="19">
        <v>14.2</v>
      </c>
      <c r="Y8" s="4">
        <f>IF(AND((X8&gt;0),(X$4&gt;0)),(X8/X$4*100),"")</f>
        <v>65.137614678899084</v>
      </c>
      <c r="Z8" s="19">
        <v>8.4</v>
      </c>
      <c r="AA8" s="4">
        <f>IF(AND((Z8&gt;0),(Z$4&gt;0)),(Z8/Z$4*100),"")</f>
        <v>53.503184713375795</v>
      </c>
      <c r="AB8" s="19">
        <v>12.1</v>
      </c>
      <c r="AC8" s="4">
        <f>IF(AND((AB8&gt;0),(AB$4&gt;0)),(AB8/AB$4*100),"")</f>
        <v>51.709401709401718</v>
      </c>
      <c r="AD8" s="19"/>
      <c r="AE8" s="4" t="str">
        <f>IF(AND((AD8&gt;0),(AD$4&gt;0)),(AD8/AD$4*100),"")</f>
        <v/>
      </c>
      <c r="AF8" s="19"/>
      <c r="AG8" s="4" t="str">
        <f t="shared" si="24"/>
        <v/>
      </c>
      <c r="AH8" s="19"/>
      <c r="AI8" s="4" t="str">
        <f t="shared" si="25"/>
        <v/>
      </c>
      <c r="AJ8" s="19"/>
      <c r="AK8" s="4" t="str">
        <f t="shared" si="26"/>
        <v/>
      </c>
      <c r="AL8" s="19"/>
      <c r="AM8" s="4" t="str">
        <f t="shared" si="27"/>
        <v/>
      </c>
      <c r="AN8" s="19"/>
      <c r="AO8" s="4" t="str">
        <f t="shared" si="28"/>
        <v/>
      </c>
      <c r="AP8" s="19"/>
      <c r="AQ8" s="4" t="str">
        <f t="shared" si="29"/>
        <v/>
      </c>
      <c r="AR8" s="19"/>
      <c r="AS8" s="4" t="str">
        <f t="shared" si="30"/>
        <v/>
      </c>
      <c r="AT8" s="19"/>
      <c r="AU8" s="4" t="str">
        <f t="shared" si="31"/>
        <v/>
      </c>
      <c r="AV8" s="19"/>
      <c r="AW8" s="4" t="str">
        <f t="shared" si="32"/>
        <v/>
      </c>
      <c r="AX8" s="19"/>
      <c r="AY8" s="4" t="str">
        <f t="shared" si="33"/>
        <v/>
      </c>
      <c r="AZ8" s="19"/>
      <c r="BA8" s="4" t="str">
        <f t="shared" si="34"/>
        <v/>
      </c>
      <c r="BB8" s="19"/>
      <c r="BC8" s="4" t="str">
        <f t="shared" si="35"/>
        <v/>
      </c>
      <c r="BD8" s="19"/>
      <c r="BE8" s="4" t="str">
        <f t="shared" si="36"/>
        <v/>
      </c>
      <c r="BF8" s="19"/>
      <c r="BG8" s="4" t="str">
        <f t="shared" si="37"/>
        <v/>
      </c>
      <c r="BH8" s="19"/>
      <c r="BI8" s="4" t="str">
        <f t="shared" si="38"/>
        <v/>
      </c>
      <c r="BK8" s="57" t="s">
        <v>19</v>
      </c>
      <c r="BL8" s="30">
        <f t="shared" si="15"/>
        <v>12</v>
      </c>
      <c r="BM8" s="31">
        <f t="shared" si="16"/>
        <v>8.4</v>
      </c>
      <c r="BN8" s="32" t="str">
        <f t="shared" si="17"/>
        <v>–</v>
      </c>
      <c r="BO8" s="33">
        <f t="shared" si="18"/>
        <v>14.2</v>
      </c>
      <c r="BP8" s="34">
        <f t="shared" si="19"/>
        <v>51.569506726457391</v>
      </c>
      <c r="BQ8" s="35" t="str">
        <f t="shared" si="39"/>
        <v>–</v>
      </c>
      <c r="BR8" s="36">
        <f t="shared" si="20"/>
        <v>71.05263157894737</v>
      </c>
      <c r="BS8" s="37">
        <f t="shared" si="21"/>
        <v>11.808333333333335</v>
      </c>
      <c r="BT8" s="38">
        <f t="shared" si="21"/>
        <v>57.309290194528664</v>
      </c>
      <c r="BU8" s="32">
        <f t="shared" si="22"/>
        <v>1.6233849783334802</v>
      </c>
      <c r="BV8" s="39">
        <f t="shared" si="22"/>
        <v>6.4057242328111883</v>
      </c>
      <c r="BW8" s="32">
        <f t="shared" si="23"/>
        <v>10.6</v>
      </c>
      <c r="BX8" s="35">
        <f t="shared" si="23"/>
        <v>52.736318407960191</v>
      </c>
    </row>
    <row r="9" spans="1:76" ht="12.75" customHeight="1" x14ac:dyDescent="0.2">
      <c r="A9" s="10" t="s">
        <v>21</v>
      </c>
      <c r="B9" s="19">
        <v>4</v>
      </c>
      <c r="C9" s="4">
        <f>IF(AND((B9&gt;0),(B$4&gt;0)),(B9/B$4*100),"")</f>
        <v>19.900497512437809</v>
      </c>
      <c r="D9" s="19"/>
      <c r="E9" s="4" t="str">
        <f>IF(AND((D9&gt;0),(D$4&gt;0)),(D9/D$4*100),"")</f>
        <v/>
      </c>
      <c r="F9" s="19">
        <v>4.3</v>
      </c>
      <c r="G9" s="4">
        <f>IF(AND((F9&gt;0),(F$4&gt;0)),(F9/F$4*100),"")</f>
        <v>19.28251121076233</v>
      </c>
      <c r="H9" s="19">
        <v>4.5</v>
      </c>
      <c r="I9" s="4">
        <f>IF(AND((H9&gt;0),(H$4&gt;0)),(H9/H$4*100),"")</f>
        <v>21.844660194174757</v>
      </c>
      <c r="J9" s="19">
        <v>4.5999999999999996</v>
      </c>
      <c r="K9" s="4">
        <f>IF(AND((J9&gt;0),(J$4&gt;0)),(J9/J$4*100),"")</f>
        <v>22.115384615384613</v>
      </c>
      <c r="L9" s="19">
        <v>4.4000000000000004</v>
      </c>
      <c r="M9" s="4">
        <f>IF(AND((L9&gt;0),(L$4&gt;0)),(L9/L$4*100),"")</f>
        <v>21.568627450980397</v>
      </c>
      <c r="N9" s="19">
        <v>5.4</v>
      </c>
      <c r="O9" s="4">
        <f>IF(AND((N9&gt;0),(N$4&gt;0)),(N9/N$4*100),"")</f>
        <v>26.732673267326735</v>
      </c>
      <c r="P9" s="19"/>
      <c r="Q9" s="4" t="str">
        <f>IF(AND((P9&gt;0),(P$4&gt;0)),(P9/P$4*100),"")</f>
        <v/>
      </c>
      <c r="R9" s="19">
        <v>4.5999999999999996</v>
      </c>
      <c r="S9" s="4">
        <f>IF(AND((R9&gt;0),(R$4&gt;0)),(R9/R$4*100),"")</f>
        <v>24.083769633507853</v>
      </c>
      <c r="T9" s="19">
        <v>4.9000000000000004</v>
      </c>
      <c r="U9" s="4">
        <f>IF(AND((T9&gt;0),(T$4&gt;0)),(T9/T$4*100),"")</f>
        <v>21.777777777777779</v>
      </c>
      <c r="V9" s="19">
        <v>4.5999999999999996</v>
      </c>
      <c r="W9" s="4">
        <f>IF(AND((V9&gt;0),(V$4&gt;0)),(V9/V$4*100),"")</f>
        <v>22.009569377990431</v>
      </c>
      <c r="X9" s="19">
        <v>4.0999999999999996</v>
      </c>
      <c r="Y9" s="4">
        <f>IF(AND((X9&gt;0),(X$4&gt;0)),(X9/X$4*100),"")</f>
        <v>18.807339449541281</v>
      </c>
      <c r="Z9" s="19">
        <v>3.5</v>
      </c>
      <c r="AA9" s="4">
        <f>IF(AND((Z9&gt;0),(Z$4&gt;0)),(Z9/Z$4*100),"")</f>
        <v>22.29299363057325</v>
      </c>
      <c r="AB9" s="19"/>
      <c r="AC9" s="4" t="str">
        <f>IF(AND((AB9&gt;0),(AB$4&gt;0)),(AB9/AB$4*100),"")</f>
        <v/>
      </c>
      <c r="AD9" s="19"/>
      <c r="AE9" s="4" t="str">
        <f>IF(AND((AD9&gt;0),(AD$4&gt;0)),(AD9/AD$4*100),"")</f>
        <v/>
      </c>
      <c r="AF9" s="19"/>
      <c r="AG9" s="4" t="str">
        <f t="shared" si="24"/>
        <v/>
      </c>
      <c r="AH9" s="19"/>
      <c r="AI9" s="4" t="str">
        <f t="shared" si="25"/>
        <v/>
      </c>
      <c r="AJ9" s="19"/>
      <c r="AK9" s="4" t="str">
        <f t="shared" si="26"/>
        <v/>
      </c>
      <c r="AL9" s="19"/>
      <c r="AM9" s="4" t="str">
        <f t="shared" si="27"/>
        <v/>
      </c>
      <c r="AN9" s="19"/>
      <c r="AO9" s="4" t="str">
        <f t="shared" si="28"/>
        <v/>
      </c>
      <c r="AP9" s="19"/>
      <c r="AQ9" s="4" t="str">
        <f t="shared" si="29"/>
        <v/>
      </c>
      <c r="AR9" s="19"/>
      <c r="AS9" s="4" t="str">
        <f t="shared" si="30"/>
        <v/>
      </c>
      <c r="AT9" s="19"/>
      <c r="AU9" s="4" t="str">
        <f t="shared" si="31"/>
        <v/>
      </c>
      <c r="AV9" s="19"/>
      <c r="AW9" s="4" t="str">
        <f t="shared" si="32"/>
        <v/>
      </c>
      <c r="AX9" s="19"/>
      <c r="AY9" s="4" t="str">
        <f t="shared" si="33"/>
        <v/>
      </c>
      <c r="AZ9" s="19"/>
      <c r="BA9" s="4" t="str">
        <f t="shared" si="34"/>
        <v/>
      </c>
      <c r="BB9" s="19"/>
      <c r="BC9" s="4" t="str">
        <f t="shared" si="35"/>
        <v/>
      </c>
      <c r="BD9" s="19"/>
      <c r="BE9" s="4" t="str">
        <f t="shared" si="36"/>
        <v/>
      </c>
      <c r="BF9" s="19"/>
      <c r="BG9" s="4" t="str">
        <f t="shared" si="37"/>
        <v/>
      </c>
      <c r="BH9" s="19"/>
      <c r="BI9" s="4" t="str">
        <f t="shared" si="38"/>
        <v/>
      </c>
      <c r="BK9" s="57" t="s">
        <v>21</v>
      </c>
      <c r="BL9" s="30">
        <f t="shared" si="15"/>
        <v>11</v>
      </c>
      <c r="BM9" s="31">
        <f t="shared" si="16"/>
        <v>3.5</v>
      </c>
      <c r="BN9" s="32" t="str">
        <f t="shared" si="17"/>
        <v>–</v>
      </c>
      <c r="BO9" s="33">
        <f t="shared" si="18"/>
        <v>5.4</v>
      </c>
      <c r="BP9" s="34">
        <f t="shared" si="19"/>
        <v>18.807339449541281</v>
      </c>
      <c r="BQ9" s="35" t="str">
        <f t="shared" si="39"/>
        <v>–</v>
      </c>
      <c r="BR9" s="36">
        <f t="shared" si="20"/>
        <v>26.732673267326735</v>
      </c>
      <c r="BS9" s="37">
        <f t="shared" si="21"/>
        <v>4.4454545454545453</v>
      </c>
      <c r="BT9" s="38">
        <f t="shared" si="21"/>
        <v>21.855982192768838</v>
      </c>
      <c r="BU9" s="32">
        <f t="shared" si="22"/>
        <v>0.49267359653960635</v>
      </c>
      <c r="BV9" s="39">
        <f t="shared" si="22"/>
        <v>2.2103556959629764</v>
      </c>
      <c r="BW9" s="32">
        <f t="shared" si="23"/>
        <v>4</v>
      </c>
      <c r="BX9" s="35">
        <f t="shared" si="23"/>
        <v>19.900497512437809</v>
      </c>
    </row>
    <row r="10" spans="1:76" ht="12.75" customHeight="1" x14ac:dyDescent="0.2">
      <c r="A10" s="10" t="s">
        <v>20</v>
      </c>
      <c r="B10" s="19">
        <v>14.6</v>
      </c>
      <c r="C10" s="4">
        <f>IF(AND((B10&gt;0),(B$4&gt;0)),(B10/B$4*100),"")</f>
        <v>72.636815920398007</v>
      </c>
      <c r="D10" s="19">
        <v>15.4</v>
      </c>
      <c r="E10" s="4">
        <f>IF(AND((D10&gt;0),(D$4&gt;0)),(D10/D$4*100),"")</f>
        <v>81.05263157894737</v>
      </c>
      <c r="F10" s="19">
        <v>16.7</v>
      </c>
      <c r="G10" s="4">
        <f>IF(AND((F10&gt;0),(F$4&gt;0)),(F10/F$4*100),"")</f>
        <v>74.887892376681606</v>
      </c>
      <c r="H10" s="19">
        <v>19.3</v>
      </c>
      <c r="I10" s="4">
        <f>IF(AND((H10&gt;0),(H$4&gt;0)),(H10/H$4*100),"")</f>
        <v>93.6893203883495</v>
      </c>
      <c r="J10" s="19">
        <v>15.4</v>
      </c>
      <c r="K10" s="4">
        <f>IF(AND((J10&gt;0),(J$4&gt;0)),(J10/J$4*100),"")</f>
        <v>74.038461538461547</v>
      </c>
      <c r="L10" s="19">
        <v>14.8</v>
      </c>
      <c r="M10" s="4">
        <f>IF(AND((L10&gt;0),(L$4&gt;0)),(L10/L$4*100),"")</f>
        <v>72.54901960784315</v>
      </c>
      <c r="N10" s="19">
        <v>21.4</v>
      </c>
      <c r="O10" s="4">
        <f>IF(AND((N10&gt;0),(N$4&gt;0)),(N10/N$4*100),"")</f>
        <v>105.94059405940595</v>
      </c>
      <c r="P10" s="19">
        <v>15</v>
      </c>
      <c r="Q10" s="4">
        <f>IF(AND((P10&gt;0),(P$4&gt;0)),(P10/P$4*100),"")</f>
        <v>69.124423963133637</v>
      </c>
      <c r="R10" s="19">
        <v>17</v>
      </c>
      <c r="S10" s="4">
        <f>IF(AND((R10&gt;0),(R$4&gt;0)),(R10/R$4*100),"")</f>
        <v>89.005235602094231</v>
      </c>
      <c r="T10" s="19">
        <v>18.600000000000001</v>
      </c>
      <c r="U10" s="4">
        <f>IF(AND((T10&gt;0),(T$4&gt;0)),(T10/T$4*100),"")</f>
        <v>82.666666666666671</v>
      </c>
      <c r="V10" s="19">
        <v>16</v>
      </c>
      <c r="W10" s="4">
        <f>IF(AND((V10&gt;0),(V$4&gt;0)),(V10/V$4*100),"")</f>
        <v>76.555023923444978</v>
      </c>
      <c r="X10" s="19">
        <v>16.899999999999999</v>
      </c>
      <c r="Y10" s="4">
        <f>IF(AND((X10&gt;0),(X$4&gt;0)),(X10/X$4*100),"")</f>
        <v>77.522935779816507</v>
      </c>
      <c r="Z10" s="19">
        <v>14.3</v>
      </c>
      <c r="AA10" s="4">
        <f>IF(AND((Z10&gt;0),(Z$4&gt;0)),(Z10/Z$4*100),"")</f>
        <v>91.082802547770711</v>
      </c>
      <c r="AB10" s="19"/>
      <c r="AC10" s="4" t="str">
        <f>IF(AND((AB10&gt;0),(AB$4&gt;0)),(AB10/AB$4*100),"")</f>
        <v/>
      </c>
      <c r="AD10" s="19"/>
      <c r="AE10" s="4" t="str">
        <f>IF(AND((AD10&gt;0),(AD$4&gt;0)),(AD10/AD$4*100),"")</f>
        <v/>
      </c>
      <c r="AF10" s="19"/>
      <c r="AG10" s="4" t="str">
        <f t="shared" si="24"/>
        <v/>
      </c>
      <c r="AH10" s="19"/>
      <c r="AI10" s="4" t="str">
        <f t="shared" si="25"/>
        <v/>
      </c>
      <c r="AJ10" s="19"/>
      <c r="AK10" s="4" t="str">
        <f t="shared" si="26"/>
        <v/>
      </c>
      <c r="AL10" s="19"/>
      <c r="AM10" s="4" t="str">
        <f t="shared" si="27"/>
        <v/>
      </c>
      <c r="AN10" s="19"/>
      <c r="AO10" s="4" t="str">
        <f t="shared" si="28"/>
        <v/>
      </c>
      <c r="AP10" s="19"/>
      <c r="AQ10" s="4" t="str">
        <f t="shared" si="29"/>
        <v/>
      </c>
      <c r="AR10" s="19"/>
      <c r="AS10" s="4" t="str">
        <f t="shared" si="30"/>
        <v/>
      </c>
      <c r="AT10" s="19"/>
      <c r="AU10" s="4" t="str">
        <f t="shared" si="31"/>
        <v/>
      </c>
      <c r="AV10" s="19"/>
      <c r="AW10" s="4" t="str">
        <f t="shared" si="32"/>
        <v/>
      </c>
      <c r="AX10" s="19"/>
      <c r="AY10" s="4" t="str">
        <f t="shared" si="33"/>
        <v/>
      </c>
      <c r="AZ10" s="19"/>
      <c r="BA10" s="4" t="str">
        <f t="shared" si="34"/>
        <v/>
      </c>
      <c r="BB10" s="19"/>
      <c r="BC10" s="4" t="str">
        <f t="shared" si="35"/>
        <v/>
      </c>
      <c r="BD10" s="19"/>
      <c r="BE10" s="4" t="str">
        <f t="shared" si="36"/>
        <v/>
      </c>
      <c r="BF10" s="19"/>
      <c r="BG10" s="4" t="str">
        <f t="shared" si="37"/>
        <v/>
      </c>
      <c r="BH10" s="19"/>
      <c r="BI10" s="4" t="str">
        <f t="shared" si="38"/>
        <v/>
      </c>
      <c r="BK10" s="57" t="s">
        <v>20</v>
      </c>
      <c r="BL10" s="30">
        <f t="shared" si="15"/>
        <v>13</v>
      </c>
      <c r="BM10" s="31">
        <f t="shared" si="16"/>
        <v>14.3</v>
      </c>
      <c r="BN10" s="32" t="str">
        <f t="shared" si="17"/>
        <v>–</v>
      </c>
      <c r="BO10" s="33">
        <f t="shared" si="18"/>
        <v>21.4</v>
      </c>
      <c r="BP10" s="34">
        <f t="shared" si="19"/>
        <v>69.124423963133637</v>
      </c>
      <c r="BQ10" s="35" t="str">
        <f t="shared" si="39"/>
        <v>–</v>
      </c>
      <c r="BR10" s="36">
        <f t="shared" si="20"/>
        <v>105.94059405940595</v>
      </c>
      <c r="BS10" s="37">
        <f t="shared" si="21"/>
        <v>16.569230769230771</v>
      </c>
      <c r="BT10" s="38">
        <f t="shared" si="21"/>
        <v>81.596294150231813</v>
      </c>
      <c r="BU10" s="32">
        <f t="shared" si="22"/>
        <v>2.0997557855556339</v>
      </c>
      <c r="BV10" s="39">
        <f t="shared" si="22"/>
        <v>10.594876347434045</v>
      </c>
      <c r="BW10" s="32">
        <f t="shared" si="23"/>
        <v>14.6</v>
      </c>
      <c r="BX10" s="35">
        <f t="shared" si="23"/>
        <v>72.636815920398007</v>
      </c>
    </row>
    <row r="11" spans="1:76" ht="12.75" customHeight="1" x14ac:dyDescent="0.2">
      <c r="A11" s="10" t="s">
        <v>28</v>
      </c>
      <c r="B11" s="66">
        <f>IF(AND((B10&gt;0),(B3&gt;0)),(B10/B3),"")</f>
        <v>9.1823899371069176E-2</v>
      </c>
      <c r="C11" s="4" t="s">
        <v>3</v>
      </c>
      <c r="D11" s="66">
        <f>IF(AND((D10&gt;0),(D3&gt;0)),(D10/D3),"")</f>
        <v>9.1666666666666674E-2</v>
      </c>
      <c r="E11" s="4" t="s">
        <v>3</v>
      </c>
      <c r="F11" s="66">
        <f>IF(AND((F10&gt;0),(F3&gt;0)),(F10/F3),"")</f>
        <v>9.4350282485875708E-2</v>
      </c>
      <c r="G11" s="4" t="s">
        <v>3</v>
      </c>
      <c r="H11" s="66">
        <f>IF(AND((H10&gt;0),(H3&gt;0)),(H10/H3),"")</f>
        <v>0.1176829268292683</v>
      </c>
      <c r="I11" s="4" t="s">
        <v>3</v>
      </c>
      <c r="J11" s="66">
        <f>IF(AND((J10&gt;0),(J3&gt;0)),(J10/J3),"")</f>
        <v>7.8974358974358977E-2</v>
      </c>
      <c r="K11" s="4" t="s">
        <v>3</v>
      </c>
      <c r="L11" s="66">
        <f>IF(AND((L10&gt;0),(L3&gt;0)),(L10/L3),"")</f>
        <v>7.8306878306878311E-2</v>
      </c>
      <c r="M11" s="4" t="s">
        <v>3</v>
      </c>
      <c r="N11" s="66">
        <f>IF(AND((N10&gt;0),(N3&gt;0)),(N10/N3),"")</f>
        <v>0.11888888888888888</v>
      </c>
      <c r="O11" s="4" t="s">
        <v>3</v>
      </c>
      <c r="P11" s="66">
        <f>IF(AND((P10&gt;0),(P3&gt;0)),(P10/P3),"")</f>
        <v>9.1463414634146339E-2</v>
      </c>
      <c r="Q11" s="4" t="s">
        <v>3</v>
      </c>
      <c r="R11" s="66">
        <f>IF(AND((R10&gt;0),(R3&gt;0)),(R10/R3),"")</f>
        <v>9.8837209302325577E-2</v>
      </c>
      <c r="S11" s="4" t="s">
        <v>3</v>
      </c>
      <c r="T11" s="66">
        <f>IF(AND((T10&gt;0),(T3&gt;0)),(T10/T3),"")</f>
        <v>9.7382198952879584E-2</v>
      </c>
      <c r="U11" s="4" t="s">
        <v>3</v>
      </c>
      <c r="V11" s="66">
        <f>IF(AND((V10&gt;0),(V3&gt;0)),(V10/V3),"")</f>
        <v>9.3023255813953487E-2</v>
      </c>
      <c r="W11" s="4" t="s">
        <v>3</v>
      </c>
      <c r="X11" s="66">
        <f>IF(AND((X10&gt;0),(X3&gt;0)),(X10/X3),"")</f>
        <v>8.4924623115577885E-2</v>
      </c>
      <c r="Y11" s="4" t="s">
        <v>3</v>
      </c>
      <c r="Z11" s="66">
        <f>IF(AND((Z10&gt;0),(Z3&gt;0)),(Z10/Z3),"")</f>
        <v>0.11171875000000001</v>
      </c>
      <c r="AA11" s="4" t="s">
        <v>3</v>
      </c>
      <c r="AB11" s="66" t="str">
        <f>IF(AND((AB10&gt;0),(AB3&gt;0)),(AB10/AB3),"")</f>
        <v/>
      </c>
      <c r="AC11" s="4" t="s">
        <v>3</v>
      </c>
      <c r="AD11" s="66" t="str">
        <f>IF(AND((AD10&gt;0),(AD3&gt;0)),(AD10/AD3),"")</f>
        <v/>
      </c>
      <c r="AE11" s="4" t="s">
        <v>3</v>
      </c>
      <c r="AF11" s="66" t="str">
        <f t="shared" ref="AF11" si="40">IF(AND((AF10&gt;0),(AF3&gt;0)),(AF10/AF3),"")</f>
        <v/>
      </c>
      <c r="AG11" s="4" t="s">
        <v>3</v>
      </c>
      <c r="AH11" s="66" t="str">
        <f t="shared" ref="AH11" si="41">IF(AND((AH10&gt;0),(AH3&gt;0)),(AH10/AH3),"")</f>
        <v/>
      </c>
      <c r="AI11" s="4" t="s">
        <v>3</v>
      </c>
      <c r="AJ11" s="66" t="str">
        <f t="shared" ref="AJ11" si="42">IF(AND((AJ10&gt;0),(AJ3&gt;0)),(AJ10/AJ3),"")</f>
        <v/>
      </c>
      <c r="AK11" s="4" t="s">
        <v>3</v>
      </c>
      <c r="AL11" s="66" t="str">
        <f t="shared" ref="AL11" si="43">IF(AND((AL10&gt;0),(AL3&gt;0)),(AL10/AL3),"")</f>
        <v/>
      </c>
      <c r="AM11" s="4" t="s">
        <v>3</v>
      </c>
      <c r="AN11" s="66" t="str">
        <f t="shared" ref="AN11" si="44">IF(AND((AN10&gt;0),(AN3&gt;0)),(AN10/AN3),"")</f>
        <v/>
      </c>
      <c r="AO11" s="4" t="s">
        <v>3</v>
      </c>
      <c r="AP11" s="66" t="str">
        <f t="shared" ref="AP11" si="45">IF(AND((AP10&gt;0),(AP3&gt;0)),(AP10/AP3),"")</f>
        <v/>
      </c>
      <c r="AQ11" s="4" t="s">
        <v>3</v>
      </c>
      <c r="AR11" s="66" t="str">
        <f t="shared" ref="AR11" si="46">IF(AND((AR10&gt;0),(AR3&gt;0)),(AR10/AR3),"")</f>
        <v/>
      </c>
      <c r="AS11" s="4" t="s">
        <v>3</v>
      </c>
      <c r="AT11" s="66" t="str">
        <f t="shared" ref="AT11" si="47">IF(AND((AT10&gt;0),(AT3&gt;0)),(AT10/AT3),"")</f>
        <v/>
      </c>
      <c r="AU11" s="4" t="s">
        <v>3</v>
      </c>
      <c r="AV11" s="66" t="str">
        <f t="shared" ref="AV11" si="48">IF(AND((AV10&gt;0),(AV3&gt;0)),(AV10/AV3),"")</f>
        <v/>
      </c>
      <c r="AW11" s="4" t="s">
        <v>3</v>
      </c>
      <c r="AX11" s="66" t="str">
        <f t="shared" ref="AX11" si="49">IF(AND((AX10&gt;0),(AX3&gt;0)),(AX10/AX3),"")</f>
        <v/>
      </c>
      <c r="AY11" s="4" t="s">
        <v>3</v>
      </c>
      <c r="AZ11" s="66" t="str">
        <f t="shared" ref="AZ11" si="50">IF(AND((AZ10&gt;0),(AZ3&gt;0)),(AZ10/AZ3),"")</f>
        <v/>
      </c>
      <c r="BA11" s="4" t="s">
        <v>3</v>
      </c>
      <c r="BB11" s="66" t="str">
        <f t="shared" ref="BB11" si="51">IF(AND((BB10&gt;0),(BB3&gt;0)),(BB10/BB3),"")</f>
        <v/>
      </c>
      <c r="BC11" s="4" t="s">
        <v>3</v>
      </c>
      <c r="BD11" s="66" t="str">
        <f t="shared" ref="BD11" si="52">IF(AND((BD10&gt;0),(BD3&gt;0)),(BD10/BD3),"")</f>
        <v/>
      </c>
      <c r="BE11" s="4" t="s">
        <v>3</v>
      </c>
      <c r="BF11" s="66" t="str">
        <f t="shared" ref="BF11" si="53">IF(AND((BF10&gt;0),(BF3&gt;0)),(BF10/BF3),"")</f>
        <v/>
      </c>
      <c r="BG11" s="4" t="s">
        <v>3</v>
      </c>
      <c r="BH11" s="66" t="str">
        <f t="shared" ref="BH11" si="54">IF(AND((BH10&gt;0),(BH3&gt;0)),(BH10/BH3),"")</f>
        <v/>
      </c>
      <c r="BI11" s="4" t="s">
        <v>3</v>
      </c>
      <c r="BK11" s="57" t="s">
        <v>28</v>
      </c>
      <c r="BL11" s="30">
        <f t="shared" si="15"/>
        <v>13</v>
      </c>
      <c r="BM11" s="40">
        <f t="shared" si="16"/>
        <v>7.8306878306878311E-2</v>
      </c>
      <c r="BN11" s="22" t="str">
        <f t="shared" si="17"/>
        <v>–</v>
      </c>
      <c r="BO11" s="41">
        <f t="shared" si="18"/>
        <v>0.11888888888888888</v>
      </c>
      <c r="BP11" s="24" t="str">
        <f t="shared" si="19"/>
        <v/>
      </c>
      <c r="BQ11" s="6" t="s">
        <v>3</v>
      </c>
      <c r="BR11" s="26" t="str">
        <f t="shared" si="20"/>
        <v/>
      </c>
      <c r="BS11" s="42">
        <f t="shared" si="21"/>
        <v>9.608025794937608E-2</v>
      </c>
      <c r="BT11" s="28" t="s">
        <v>3</v>
      </c>
      <c r="BU11" s="43">
        <f t="shared" si="22"/>
        <v>1.3054277398443717E-2</v>
      </c>
      <c r="BV11" s="29" t="s">
        <v>3</v>
      </c>
      <c r="BW11" s="43">
        <f t="shared" si="23"/>
        <v>9.1823899371069176E-2</v>
      </c>
      <c r="BX11" s="25" t="s">
        <v>3</v>
      </c>
    </row>
    <row r="12" spans="1:76" ht="12.75" customHeight="1" x14ac:dyDescent="0.2">
      <c r="A12" s="10" t="s">
        <v>29</v>
      </c>
      <c r="B12" s="66">
        <f>IF(AND((B6&gt;0),(B8&gt;0)),(B6/B8),"")</f>
        <v>0.839622641509434</v>
      </c>
      <c r="C12" s="4" t="s">
        <v>3</v>
      </c>
      <c r="D12" s="66">
        <f>IF(AND((D6&gt;0),(D8&gt;0)),(D6/D8),"")</f>
        <v>0.58518518518518525</v>
      </c>
      <c r="E12" s="4" t="s">
        <v>3</v>
      </c>
      <c r="F12" s="66">
        <f>IF(AND((F6&gt;0),(F8&gt;0)),(F6/F8),"")</f>
        <v>0.66086956521739126</v>
      </c>
      <c r="G12" s="4" t="s">
        <v>3</v>
      </c>
      <c r="H12" s="66" t="str">
        <f>IF(AND((H6&gt;0),(H8&gt;0)),(H6/H8),"")</f>
        <v/>
      </c>
      <c r="I12" s="4" t="s">
        <v>3</v>
      </c>
      <c r="J12" s="66" t="str">
        <f>IF(AND((J6&gt;0),(J8&gt;0)),(J6/J8),"")</f>
        <v/>
      </c>
      <c r="K12" s="4" t="s">
        <v>3</v>
      </c>
      <c r="L12" s="66" t="str">
        <f>IF(AND((L6&gt;0),(L8&gt;0)),(L6/L8),"")</f>
        <v/>
      </c>
      <c r="M12" s="4" t="s">
        <v>3</v>
      </c>
      <c r="N12" s="66">
        <f>IF(AND((N6&gt;0),(N8&gt;0)),(N6/N8),"")</f>
        <v>0.68292682926829262</v>
      </c>
      <c r="O12" s="4" t="s">
        <v>3</v>
      </c>
      <c r="P12" s="66" t="str">
        <f>IF(AND((P6&gt;0),(P8&gt;0)),(P6/P8),"")</f>
        <v/>
      </c>
      <c r="Q12" s="4" t="s">
        <v>3</v>
      </c>
      <c r="R12" s="66">
        <f>IF(AND((R6&gt;0),(R8&gt;0)),(R6/R8),"")</f>
        <v>0.82828282828282818</v>
      </c>
      <c r="S12" s="4" t="s">
        <v>3</v>
      </c>
      <c r="T12" s="66">
        <f>IF(AND((T6&gt;0),(T8&gt;0)),(T6/T8),"")</f>
        <v>0.74590163934426235</v>
      </c>
      <c r="U12" s="4" t="s">
        <v>3</v>
      </c>
      <c r="V12" s="66">
        <f>IF(AND((V6&gt;0),(V8&gt;0)),(V6/V8),"")</f>
        <v>0.65765765765765771</v>
      </c>
      <c r="W12" s="4" t="s">
        <v>3</v>
      </c>
      <c r="X12" s="66" t="str">
        <f>IF(AND((X6&gt;0),(X8&gt;0)),(X6/X8),"")</f>
        <v/>
      </c>
      <c r="Y12" s="4" t="s">
        <v>3</v>
      </c>
      <c r="Z12" s="66">
        <f>IF(AND((Z6&gt;0),(Z8&gt;0)),(Z6/Z8),"")</f>
        <v>0.76190476190476186</v>
      </c>
      <c r="AA12" s="4" t="s">
        <v>3</v>
      </c>
      <c r="AB12" s="66" t="str">
        <f>IF(AND((AB6&gt;0),(AB8&gt;0)),(AB6/AB8),"")</f>
        <v/>
      </c>
      <c r="AC12" s="4" t="s">
        <v>3</v>
      </c>
      <c r="AD12" s="66" t="str">
        <f>IF(AND((AD6&gt;0),(AD8&gt;0)),(AD6/AD8),"")</f>
        <v/>
      </c>
      <c r="AE12" s="4" t="s">
        <v>3</v>
      </c>
      <c r="AF12" s="66" t="str">
        <f t="shared" ref="AF12" si="55">IF(AND((AF6&gt;0),(AF8&gt;0)),(AF6/AF8),"")</f>
        <v/>
      </c>
      <c r="AG12" s="4" t="s">
        <v>3</v>
      </c>
      <c r="AH12" s="66" t="str">
        <f t="shared" ref="AH12" si="56">IF(AND((AH6&gt;0),(AH8&gt;0)),(AH6/AH8),"")</f>
        <v/>
      </c>
      <c r="AI12" s="4" t="s">
        <v>3</v>
      </c>
      <c r="AJ12" s="66" t="str">
        <f t="shared" ref="AJ12" si="57">IF(AND((AJ6&gt;0),(AJ8&gt;0)),(AJ6/AJ8),"")</f>
        <v/>
      </c>
      <c r="AK12" s="4" t="s">
        <v>3</v>
      </c>
      <c r="AL12" s="66" t="str">
        <f t="shared" ref="AL12" si="58">IF(AND((AL6&gt;0),(AL8&gt;0)),(AL6/AL8),"")</f>
        <v/>
      </c>
      <c r="AM12" s="4" t="s">
        <v>3</v>
      </c>
      <c r="AN12" s="66" t="str">
        <f t="shared" ref="AN12" si="59">IF(AND((AN6&gt;0),(AN8&gt;0)),(AN6/AN8),"")</f>
        <v/>
      </c>
      <c r="AO12" s="4" t="s">
        <v>3</v>
      </c>
      <c r="AP12" s="66" t="str">
        <f t="shared" ref="AP12" si="60">IF(AND((AP6&gt;0),(AP8&gt;0)),(AP6/AP8),"")</f>
        <v/>
      </c>
      <c r="AQ12" s="4" t="s">
        <v>3</v>
      </c>
      <c r="AR12" s="66" t="str">
        <f t="shared" ref="AR12" si="61">IF(AND((AR6&gt;0),(AR8&gt;0)),(AR6/AR8),"")</f>
        <v/>
      </c>
      <c r="AS12" s="4" t="s">
        <v>3</v>
      </c>
      <c r="AT12" s="66" t="str">
        <f t="shared" ref="AT12" si="62">IF(AND((AT6&gt;0),(AT8&gt;0)),(AT6/AT8),"")</f>
        <v/>
      </c>
      <c r="AU12" s="4" t="s">
        <v>3</v>
      </c>
      <c r="AV12" s="66" t="str">
        <f t="shared" ref="AV12" si="63">IF(AND((AV6&gt;0),(AV8&gt;0)),(AV6/AV8),"")</f>
        <v/>
      </c>
      <c r="AW12" s="4" t="s">
        <v>3</v>
      </c>
      <c r="AX12" s="66" t="str">
        <f t="shared" ref="AX12" si="64">IF(AND((AX6&gt;0),(AX8&gt;0)),(AX6/AX8),"")</f>
        <v/>
      </c>
      <c r="AY12" s="4" t="s">
        <v>3</v>
      </c>
      <c r="AZ12" s="66" t="str">
        <f t="shared" ref="AZ12" si="65">IF(AND((AZ6&gt;0),(AZ8&gt;0)),(AZ6/AZ8),"")</f>
        <v/>
      </c>
      <c r="BA12" s="4" t="s">
        <v>3</v>
      </c>
      <c r="BB12" s="66" t="str">
        <f t="shared" ref="BB12" si="66">IF(AND((BB6&gt;0),(BB8&gt;0)),(BB6/BB8),"")</f>
        <v/>
      </c>
      <c r="BC12" s="4" t="s">
        <v>3</v>
      </c>
      <c r="BD12" s="66" t="str">
        <f t="shared" ref="BD12" si="67">IF(AND((BD6&gt;0),(BD8&gt;0)),(BD6/BD8),"")</f>
        <v/>
      </c>
      <c r="BE12" s="4" t="s">
        <v>3</v>
      </c>
      <c r="BF12" s="66" t="str">
        <f t="shared" ref="BF12" si="68">IF(AND((BF6&gt;0),(BF8&gt;0)),(BF6/BF8),"")</f>
        <v/>
      </c>
      <c r="BG12" s="4" t="s">
        <v>3</v>
      </c>
      <c r="BH12" s="66" t="str">
        <f t="shared" ref="BH12" si="69">IF(AND((BH6&gt;0),(BH8&gt;0)),(BH6/BH8),"")</f>
        <v/>
      </c>
      <c r="BI12" s="4" t="s">
        <v>3</v>
      </c>
      <c r="BK12" s="57" t="s">
        <v>29</v>
      </c>
      <c r="BL12" s="30">
        <f t="shared" si="15"/>
        <v>8</v>
      </c>
      <c r="BM12" s="40">
        <f t="shared" si="16"/>
        <v>0.58518518518518525</v>
      </c>
      <c r="BN12" s="22" t="str">
        <f t="shared" si="17"/>
        <v>–</v>
      </c>
      <c r="BO12" s="41">
        <f t="shared" si="18"/>
        <v>0.839622641509434</v>
      </c>
      <c r="BP12" s="24" t="str">
        <f t="shared" si="19"/>
        <v/>
      </c>
      <c r="BQ12" s="6" t="s">
        <v>3</v>
      </c>
      <c r="BR12" s="26" t="str">
        <f t="shared" si="20"/>
        <v/>
      </c>
      <c r="BS12" s="42">
        <f t="shared" si="21"/>
        <v>0.72029388854622667</v>
      </c>
      <c r="BT12" s="28" t="s">
        <v>3</v>
      </c>
      <c r="BU12" s="43">
        <f t="shared" si="22"/>
        <v>8.8956964344550193E-2</v>
      </c>
      <c r="BV12" s="29" t="s">
        <v>3</v>
      </c>
      <c r="BW12" s="43">
        <f t="shared" si="23"/>
        <v>0.839622641509434</v>
      </c>
      <c r="BX12" s="25" t="s">
        <v>3</v>
      </c>
    </row>
    <row r="13" spans="1:76" ht="12.75" customHeight="1" x14ac:dyDescent="0.2">
      <c r="A13" s="15" t="s">
        <v>22</v>
      </c>
      <c r="B13" s="17"/>
      <c r="C13" s="3"/>
      <c r="D13" s="17"/>
      <c r="E13" s="3"/>
      <c r="F13" s="17"/>
      <c r="G13" s="3"/>
      <c r="H13" s="17"/>
      <c r="I13" s="3"/>
      <c r="J13" s="17"/>
      <c r="K13" s="3"/>
      <c r="L13" s="17"/>
      <c r="M13" s="3"/>
      <c r="N13" s="17"/>
      <c r="O13" s="3"/>
      <c r="P13" s="17"/>
      <c r="Q13" s="3"/>
      <c r="R13" s="17"/>
      <c r="S13" s="3"/>
      <c r="T13" s="17"/>
      <c r="U13" s="3"/>
      <c r="V13" s="17"/>
      <c r="W13" s="3"/>
      <c r="X13" s="17"/>
      <c r="Y13" s="3"/>
      <c r="Z13" s="17"/>
      <c r="AA13" s="3"/>
      <c r="AB13" s="17"/>
      <c r="AC13" s="3"/>
      <c r="AD13" s="17"/>
      <c r="AE13" s="3"/>
      <c r="AF13" s="17"/>
      <c r="AG13" s="3"/>
      <c r="AH13" s="17"/>
      <c r="AI13" s="3"/>
      <c r="AJ13" s="17"/>
      <c r="AK13" s="3"/>
      <c r="AL13" s="17"/>
      <c r="AM13" s="3"/>
      <c r="AN13" s="17"/>
      <c r="AO13" s="3"/>
      <c r="AP13" s="17"/>
      <c r="AQ13" s="3"/>
      <c r="AR13" s="17"/>
      <c r="AS13" s="3"/>
      <c r="AT13" s="17"/>
      <c r="AU13" s="3"/>
      <c r="AV13" s="17"/>
      <c r="AW13" s="3"/>
      <c r="AX13" s="17"/>
      <c r="AY13" s="3"/>
      <c r="AZ13" s="17"/>
      <c r="BA13" s="3"/>
      <c r="BB13" s="17"/>
      <c r="BC13" s="3"/>
      <c r="BD13" s="17"/>
      <c r="BE13" s="3"/>
      <c r="BF13" s="17"/>
      <c r="BG13" s="3"/>
      <c r="BH13" s="17"/>
      <c r="BI13" s="3"/>
      <c r="BK13" s="56" t="s">
        <v>22</v>
      </c>
      <c r="BL13" s="30"/>
      <c r="BM13" s="21"/>
      <c r="BN13" s="22"/>
      <c r="BO13" s="23"/>
      <c r="BP13" s="24"/>
      <c r="BQ13" s="25"/>
      <c r="BR13" s="26"/>
      <c r="BS13" s="27"/>
      <c r="BT13" s="28"/>
      <c r="BU13" s="22"/>
      <c r="BV13" s="29"/>
      <c r="BW13" s="22"/>
      <c r="BX13" s="25"/>
    </row>
    <row r="14" spans="1:76" ht="12.75" customHeight="1" x14ac:dyDescent="0.2">
      <c r="A14" s="10" t="s">
        <v>61</v>
      </c>
      <c r="B14" s="19">
        <v>49.1</v>
      </c>
      <c r="C14" s="4">
        <f t="shared" ref="C14:C15" si="70">IF(AND((B14&gt;0),(B$4&gt;0)),(B14/B$4*100),"")</f>
        <v>244.27860696517411</v>
      </c>
      <c r="D14" s="19">
        <v>45</v>
      </c>
      <c r="E14" s="4">
        <f t="shared" ref="E14:E15" si="71">IF(AND((D14&gt;0),(D$4&gt;0)),(D14/D$4*100),"")</f>
        <v>236.84210526315786</v>
      </c>
      <c r="F14" s="19">
        <v>56.2</v>
      </c>
      <c r="G14" s="4">
        <f t="shared" ref="G14:G15" si="72">IF(AND((F14&gt;0),(F$4&gt;0)),(F14/F$4*100),"")</f>
        <v>252.01793721973095</v>
      </c>
      <c r="H14" s="19">
        <v>39.9</v>
      </c>
      <c r="I14" s="4">
        <f t="shared" ref="I14:I15" si="73">IF(AND((H14&gt;0),(H$4&gt;0)),(H14/H$4*100),"")</f>
        <v>193.6893203883495</v>
      </c>
      <c r="J14" s="19">
        <v>54.4</v>
      </c>
      <c r="K14" s="4">
        <f t="shared" ref="K14:K15" si="74">IF(AND((J14&gt;0),(J$4&gt;0)),(J14/J$4*100),"")</f>
        <v>261.53846153846155</v>
      </c>
      <c r="L14" s="19">
        <v>59.2</v>
      </c>
      <c r="M14" s="4">
        <f t="shared" ref="M14:M15" si="75">IF(AND((L14&gt;0),(L$4&gt;0)),(L14/L$4*100),"")</f>
        <v>290.1960784313726</v>
      </c>
      <c r="N14" s="19">
        <v>28</v>
      </c>
      <c r="O14" s="4">
        <f t="shared" ref="O14:O15" si="76">IF(AND((N14&gt;0),(N$4&gt;0)),(N14/N$4*100),"")</f>
        <v>138.61386138613864</v>
      </c>
      <c r="P14" s="19">
        <v>43</v>
      </c>
      <c r="Q14" s="4">
        <f t="shared" ref="Q14:Q15" si="77">IF(AND((P14&gt;0),(P$4&gt;0)),(P14/P$4*100),"")</f>
        <v>198.15668202764977</v>
      </c>
      <c r="R14" s="19">
        <v>41.3</v>
      </c>
      <c r="S14" s="4">
        <f t="shared" ref="S14:S15" si="78">IF(AND((R14&gt;0),(R$4&gt;0)),(R14/R$4*100),"")</f>
        <v>216.23036649214654</v>
      </c>
      <c r="T14" s="19">
        <v>70.3</v>
      </c>
      <c r="U14" s="4">
        <f t="shared" ref="U14:U15" si="79">IF(AND((T14&gt;0),(T$4&gt;0)),(T14/T$4*100),"")</f>
        <v>312.44444444444446</v>
      </c>
      <c r="V14" s="19">
        <v>54.3</v>
      </c>
      <c r="W14" s="4">
        <f t="shared" ref="W14:W15" si="80">IF(AND((V14&gt;0),(V$4&gt;0)),(V14/V$4*100),"")</f>
        <v>259.80861244019138</v>
      </c>
      <c r="X14" s="19">
        <v>42.6</v>
      </c>
      <c r="Y14" s="4">
        <f t="shared" ref="Y14:Y15" si="81">IF(AND((X14&gt;0),(X$4&gt;0)),(X14/X$4*100),"")</f>
        <v>195.41284403669727</v>
      </c>
      <c r="Z14" s="19">
        <v>42.5</v>
      </c>
      <c r="AA14" s="4">
        <f t="shared" ref="AA14:AA15" si="82">IF(AND((Z14&gt;0),(Z$4&gt;0)),(Z14/Z$4*100),"")</f>
        <v>270.70063694267515</v>
      </c>
      <c r="AB14" s="19">
        <v>46.6</v>
      </c>
      <c r="AC14" s="4">
        <f t="shared" ref="AC14:AC15" si="83">IF(AND((AB14&gt;0),(AB$4&gt;0)),(AB14/AB$4*100),"")</f>
        <v>199.14529914529916</v>
      </c>
      <c r="AD14" s="19"/>
      <c r="AE14" s="4" t="str">
        <f t="shared" ref="AE14:AE15" si="84">IF(AND((AD14&gt;0),(AD$4&gt;0)),(AD14/AD$4*100),"")</f>
        <v/>
      </c>
      <c r="AF14" s="19"/>
      <c r="AG14" s="4" t="str">
        <f t="shared" ref="AG14:AG15" si="85">IF(AND((AF14&gt;0),(AF$4&gt;0)),(AF14/AF$4*100),"")</f>
        <v/>
      </c>
      <c r="AH14" s="19"/>
      <c r="AI14" s="4" t="str">
        <f t="shared" ref="AI14:AI15" si="86">IF(AND((AH14&gt;0),(AH$4&gt;0)),(AH14/AH$4*100),"")</f>
        <v/>
      </c>
      <c r="AJ14" s="19"/>
      <c r="AK14" s="4" t="str">
        <f t="shared" ref="AK14:AK15" si="87">IF(AND((AJ14&gt;0),(AJ$4&gt;0)),(AJ14/AJ$4*100),"")</f>
        <v/>
      </c>
      <c r="AL14" s="19"/>
      <c r="AM14" s="4" t="str">
        <f t="shared" ref="AM14:AM15" si="88">IF(AND((AL14&gt;0),(AL$4&gt;0)),(AL14/AL$4*100),"")</f>
        <v/>
      </c>
      <c r="AN14" s="19"/>
      <c r="AO14" s="4" t="str">
        <f t="shared" ref="AO14:AO15" si="89">IF(AND((AN14&gt;0),(AN$4&gt;0)),(AN14/AN$4*100),"")</f>
        <v/>
      </c>
      <c r="AP14" s="19"/>
      <c r="AQ14" s="4" t="str">
        <f t="shared" ref="AQ14:AQ15" si="90">IF(AND((AP14&gt;0),(AP$4&gt;0)),(AP14/AP$4*100),"")</f>
        <v/>
      </c>
      <c r="AR14" s="19"/>
      <c r="AS14" s="4" t="str">
        <f t="shared" ref="AS14:AS15" si="91">IF(AND((AR14&gt;0),(AR$4&gt;0)),(AR14/AR$4*100),"")</f>
        <v/>
      </c>
      <c r="AT14" s="19"/>
      <c r="AU14" s="4" t="str">
        <f t="shared" ref="AU14:AU15" si="92">IF(AND((AT14&gt;0),(AT$4&gt;0)),(AT14/AT$4*100),"")</f>
        <v/>
      </c>
      <c r="AV14" s="19"/>
      <c r="AW14" s="4" t="str">
        <f t="shared" ref="AW14:AW15" si="93">IF(AND((AV14&gt;0),(AV$4&gt;0)),(AV14/AV$4*100),"")</f>
        <v/>
      </c>
      <c r="AX14" s="19"/>
      <c r="AY14" s="4" t="str">
        <f t="shared" ref="AY14:AY15" si="94">IF(AND((AX14&gt;0),(AX$4&gt;0)),(AX14/AX$4*100),"")</f>
        <v/>
      </c>
      <c r="AZ14" s="19"/>
      <c r="BA14" s="4" t="str">
        <f t="shared" ref="BA14:BA15" si="95">IF(AND((AZ14&gt;0),(AZ$4&gt;0)),(AZ14/AZ$4*100),"")</f>
        <v/>
      </c>
      <c r="BB14" s="19"/>
      <c r="BC14" s="4" t="str">
        <f t="shared" ref="BC14:BC15" si="96">IF(AND((BB14&gt;0),(BB$4&gt;0)),(BB14/BB$4*100),"")</f>
        <v/>
      </c>
      <c r="BD14" s="19"/>
      <c r="BE14" s="4" t="str">
        <f t="shared" ref="BE14:BE15" si="97">IF(AND((BD14&gt;0),(BD$4&gt;0)),(BD14/BD$4*100),"")</f>
        <v/>
      </c>
      <c r="BF14" s="19"/>
      <c r="BG14" s="4" t="str">
        <f t="shared" ref="BG14:BG15" si="98">IF(AND((BF14&gt;0),(BF$4&gt;0)),(BF14/BF$4*100),"")</f>
        <v/>
      </c>
      <c r="BH14" s="19"/>
      <c r="BI14" s="4" t="str">
        <f t="shared" ref="BI14:BI15" si="99">IF(AND((BH14&gt;0),(BH$4&gt;0)),(BH14/BH$4*100),"")</f>
        <v/>
      </c>
      <c r="BK14" s="57" t="s">
        <v>27</v>
      </c>
      <c r="BL14" s="30">
        <f t="shared" si="15"/>
        <v>14</v>
      </c>
      <c r="BM14" s="31">
        <f t="shared" si="16"/>
        <v>28</v>
      </c>
      <c r="BN14" s="32" t="str">
        <f t="shared" si="17"/>
        <v>–</v>
      </c>
      <c r="BO14" s="33">
        <f t="shared" si="18"/>
        <v>70.3</v>
      </c>
      <c r="BP14" s="34">
        <f t="shared" si="19"/>
        <v>138.61386138613864</v>
      </c>
      <c r="BQ14" s="35" t="str">
        <f t="shared" si="39"/>
        <v>–</v>
      </c>
      <c r="BR14" s="36">
        <f t="shared" si="20"/>
        <v>312.44444444444446</v>
      </c>
      <c r="BS14" s="37">
        <f t="shared" si="21"/>
        <v>48.028571428571432</v>
      </c>
      <c r="BT14" s="38">
        <f t="shared" si="21"/>
        <v>233.50537548010635</v>
      </c>
      <c r="BU14" s="32">
        <f t="shared" si="22"/>
        <v>10.29446666690621</v>
      </c>
      <c r="BV14" s="39">
        <f t="shared" si="22"/>
        <v>46.031473221509728</v>
      </c>
      <c r="BW14" s="32">
        <f t="shared" si="23"/>
        <v>49.1</v>
      </c>
      <c r="BX14" s="35">
        <f t="shared" si="23"/>
        <v>244.27860696517411</v>
      </c>
    </row>
    <row r="15" spans="1:76" ht="12.75" customHeight="1" x14ac:dyDescent="0.2">
      <c r="A15" s="10" t="s">
        <v>5</v>
      </c>
      <c r="B15" s="19">
        <v>2.5</v>
      </c>
      <c r="C15" s="4">
        <f t="shared" si="70"/>
        <v>12.437810945273631</v>
      </c>
      <c r="D15" s="19">
        <v>2.4</v>
      </c>
      <c r="E15" s="4">
        <f t="shared" si="71"/>
        <v>12.631578947368421</v>
      </c>
      <c r="F15" s="19"/>
      <c r="G15" s="4" t="str">
        <f t="shared" si="72"/>
        <v/>
      </c>
      <c r="H15" s="19"/>
      <c r="I15" s="4" t="str">
        <f t="shared" si="73"/>
        <v/>
      </c>
      <c r="J15" s="19">
        <v>3.3</v>
      </c>
      <c r="K15" s="4">
        <f t="shared" si="74"/>
        <v>15.865384615384615</v>
      </c>
      <c r="L15" s="19"/>
      <c r="M15" s="4" t="str">
        <f t="shared" si="75"/>
        <v/>
      </c>
      <c r="N15" s="19"/>
      <c r="O15" s="4" t="str">
        <f t="shared" si="76"/>
        <v/>
      </c>
      <c r="P15" s="19"/>
      <c r="Q15" s="4" t="str">
        <f t="shared" si="77"/>
        <v/>
      </c>
      <c r="R15" s="19">
        <v>3.4</v>
      </c>
      <c r="S15" s="4">
        <f t="shared" si="78"/>
        <v>17.801047120418847</v>
      </c>
      <c r="T15" s="19"/>
      <c r="U15" s="4" t="str">
        <f t="shared" si="79"/>
        <v/>
      </c>
      <c r="V15" s="19">
        <v>2.4</v>
      </c>
      <c r="W15" s="4">
        <f t="shared" si="80"/>
        <v>11.483253588516746</v>
      </c>
      <c r="X15" s="19">
        <v>3.4</v>
      </c>
      <c r="Y15" s="4">
        <f t="shared" si="81"/>
        <v>15.596330275229356</v>
      </c>
      <c r="Z15" s="19">
        <v>1.7</v>
      </c>
      <c r="AA15" s="4">
        <f t="shared" si="82"/>
        <v>10.828025477707007</v>
      </c>
      <c r="AB15" s="19"/>
      <c r="AC15" s="4" t="str">
        <f t="shared" si="83"/>
        <v/>
      </c>
      <c r="AD15" s="19"/>
      <c r="AE15" s="4" t="str">
        <f t="shared" si="84"/>
        <v/>
      </c>
      <c r="AF15" s="19"/>
      <c r="AG15" s="4" t="str">
        <f t="shared" si="85"/>
        <v/>
      </c>
      <c r="AH15" s="19"/>
      <c r="AI15" s="4" t="str">
        <f t="shared" si="86"/>
        <v/>
      </c>
      <c r="AJ15" s="19"/>
      <c r="AK15" s="4" t="str">
        <f t="shared" si="87"/>
        <v/>
      </c>
      <c r="AL15" s="19"/>
      <c r="AM15" s="4" t="str">
        <f t="shared" si="88"/>
        <v/>
      </c>
      <c r="AN15" s="19"/>
      <c r="AO15" s="4" t="str">
        <f t="shared" si="89"/>
        <v/>
      </c>
      <c r="AP15" s="19"/>
      <c r="AQ15" s="4" t="str">
        <f t="shared" si="90"/>
        <v/>
      </c>
      <c r="AR15" s="19"/>
      <c r="AS15" s="4" t="str">
        <f t="shared" si="91"/>
        <v/>
      </c>
      <c r="AT15" s="19"/>
      <c r="AU15" s="4" t="str">
        <f t="shared" si="92"/>
        <v/>
      </c>
      <c r="AV15" s="19"/>
      <c r="AW15" s="4" t="str">
        <f t="shared" si="93"/>
        <v/>
      </c>
      <c r="AX15" s="19"/>
      <c r="AY15" s="4" t="str">
        <f t="shared" si="94"/>
        <v/>
      </c>
      <c r="AZ15" s="19"/>
      <c r="BA15" s="4" t="str">
        <f t="shared" si="95"/>
        <v/>
      </c>
      <c r="BB15" s="19"/>
      <c r="BC15" s="4" t="str">
        <f t="shared" si="96"/>
        <v/>
      </c>
      <c r="BD15" s="19"/>
      <c r="BE15" s="4" t="str">
        <f t="shared" si="97"/>
        <v/>
      </c>
      <c r="BF15" s="19"/>
      <c r="BG15" s="4" t="str">
        <f t="shared" si="98"/>
        <v/>
      </c>
      <c r="BH15" s="19"/>
      <c r="BI15" s="4" t="str">
        <f t="shared" si="99"/>
        <v/>
      </c>
      <c r="BK15" s="57" t="s">
        <v>5</v>
      </c>
      <c r="BL15" s="30">
        <f t="shared" si="15"/>
        <v>7</v>
      </c>
      <c r="BM15" s="31">
        <f t="shared" si="16"/>
        <v>1.7</v>
      </c>
      <c r="BN15" s="32" t="str">
        <f t="shared" si="17"/>
        <v>–</v>
      </c>
      <c r="BO15" s="33">
        <f t="shared" si="18"/>
        <v>3.4</v>
      </c>
      <c r="BP15" s="34">
        <f t="shared" si="19"/>
        <v>10.828025477707007</v>
      </c>
      <c r="BQ15" s="35" t="str">
        <f t="shared" si="39"/>
        <v>–</v>
      </c>
      <c r="BR15" s="36">
        <f t="shared" si="20"/>
        <v>17.801047120418847</v>
      </c>
      <c r="BS15" s="37">
        <f t="shared" si="21"/>
        <v>2.7285714285714282</v>
      </c>
      <c r="BT15" s="38">
        <f t="shared" si="21"/>
        <v>13.806204424271231</v>
      </c>
      <c r="BU15" s="32">
        <f t="shared" si="22"/>
        <v>0.65246784266681312</v>
      </c>
      <c r="BV15" s="39">
        <f t="shared" si="22"/>
        <v>2.611558855554458</v>
      </c>
      <c r="BW15" s="32">
        <f t="shared" si="23"/>
        <v>2.5</v>
      </c>
      <c r="BX15" s="35">
        <f t="shared" si="23"/>
        <v>12.437810945273631</v>
      </c>
    </row>
    <row r="16" spans="1:76" ht="12.75" customHeight="1" x14ac:dyDescent="0.2">
      <c r="A16" s="15" t="s">
        <v>12</v>
      </c>
      <c r="B16" s="17"/>
      <c r="C16" s="3"/>
      <c r="D16" s="17"/>
      <c r="E16" s="3"/>
      <c r="F16" s="17"/>
      <c r="G16" s="3"/>
      <c r="H16" s="17"/>
      <c r="I16" s="3"/>
      <c r="J16" s="17"/>
      <c r="K16" s="3"/>
      <c r="L16" s="17"/>
      <c r="M16" s="3"/>
      <c r="N16" s="17"/>
      <c r="O16" s="3"/>
      <c r="P16" s="17"/>
      <c r="Q16" s="3"/>
      <c r="R16" s="17"/>
      <c r="S16" s="3"/>
      <c r="T16" s="17"/>
      <c r="U16" s="3"/>
      <c r="V16" s="17"/>
      <c r="W16" s="3"/>
      <c r="X16" s="17"/>
      <c r="Y16" s="3"/>
      <c r="Z16" s="17"/>
      <c r="AA16" s="3"/>
      <c r="AB16" s="17"/>
      <c r="AC16" s="3"/>
      <c r="AD16" s="17"/>
      <c r="AE16" s="3"/>
      <c r="AF16" s="17"/>
      <c r="AG16" s="3"/>
      <c r="AH16" s="17"/>
      <c r="AI16" s="3"/>
      <c r="AJ16" s="17"/>
      <c r="AK16" s="3"/>
      <c r="AL16" s="17"/>
      <c r="AM16" s="3"/>
      <c r="AN16" s="17"/>
      <c r="AO16" s="3"/>
      <c r="AP16" s="17"/>
      <c r="AQ16" s="3"/>
      <c r="AR16" s="17"/>
      <c r="AS16" s="3"/>
      <c r="AT16" s="17"/>
      <c r="AU16" s="3"/>
      <c r="AV16" s="17"/>
      <c r="AW16" s="3"/>
      <c r="AX16" s="17"/>
      <c r="AY16" s="3"/>
      <c r="AZ16" s="17"/>
      <c r="BA16" s="3"/>
      <c r="BB16" s="17"/>
      <c r="BC16" s="3"/>
      <c r="BD16" s="17"/>
      <c r="BE16" s="3"/>
      <c r="BF16" s="17"/>
      <c r="BG16" s="3"/>
      <c r="BH16" s="17"/>
      <c r="BI16" s="3"/>
      <c r="BK16" s="56" t="s">
        <v>12</v>
      </c>
      <c r="BL16" s="30"/>
      <c r="BM16" s="31"/>
      <c r="BN16" s="32"/>
      <c r="BO16" s="33"/>
      <c r="BP16" s="34"/>
      <c r="BQ16" s="35"/>
      <c r="BR16" s="36"/>
      <c r="BS16" s="37"/>
      <c r="BT16" s="38"/>
      <c r="BU16" s="32"/>
      <c r="BV16" s="39"/>
      <c r="BW16" s="32"/>
      <c r="BX16" s="35"/>
    </row>
    <row r="17" spans="1:76" ht="12.75" customHeight="1" x14ac:dyDescent="0.2">
      <c r="A17" s="10" t="s">
        <v>24</v>
      </c>
      <c r="B17" s="19">
        <v>8.6</v>
      </c>
      <c r="C17" s="4">
        <f>IF(AND((B17&gt;0),(B$4&gt;0)),(B17/B$4*100),"")</f>
        <v>42.786069651741286</v>
      </c>
      <c r="D17" s="19">
        <v>9.1999999999999993</v>
      </c>
      <c r="E17" s="4">
        <f>IF(AND((D17&gt;0),(D$4&gt;0)),(D17/D$4*100),"")</f>
        <v>48.421052631578945</v>
      </c>
      <c r="F17" s="19">
        <v>10</v>
      </c>
      <c r="G17" s="4">
        <f>IF(AND((F17&gt;0),(F$4&gt;0)),(F17/F$4*100),"")</f>
        <v>44.843049327354258</v>
      </c>
      <c r="H17" s="19">
        <v>10.199999999999999</v>
      </c>
      <c r="I17" s="4">
        <f>IF(AND((H17&gt;0),(H$4&gt;0)),(H17/H$4*100),"")</f>
        <v>49.514563106796111</v>
      </c>
      <c r="J17" s="19">
        <v>9.8000000000000007</v>
      </c>
      <c r="K17" s="4">
        <f>IF(AND((J17&gt;0),(J$4&gt;0)),(J17/J$4*100),"")</f>
        <v>47.115384615384613</v>
      </c>
      <c r="L17" s="19">
        <v>10.5</v>
      </c>
      <c r="M17" s="4">
        <f>IF(AND((L17&gt;0),(L$4&gt;0)),(L17/L$4*100),"")</f>
        <v>51.470588235294123</v>
      </c>
      <c r="N17" s="19">
        <v>9.8000000000000007</v>
      </c>
      <c r="O17" s="4">
        <f>IF(AND((N17&gt;0),(N$4&gt;0)),(N17/N$4*100),"")</f>
        <v>48.514851485148519</v>
      </c>
      <c r="P17" s="19">
        <v>10.8</v>
      </c>
      <c r="Q17" s="4">
        <f>IF(AND((P17&gt;0),(P$4&gt;0)),(P17/P$4*100),"")</f>
        <v>49.769585253456228</v>
      </c>
      <c r="R17" s="19">
        <v>8.6</v>
      </c>
      <c r="S17" s="4">
        <f>IF(AND((R17&gt;0),(R$4&gt;0)),(R17/R$4*100),"")</f>
        <v>45.026178010471199</v>
      </c>
      <c r="T17" s="19">
        <v>9.6999999999999993</v>
      </c>
      <c r="U17" s="4">
        <f>IF(AND((T17&gt;0),(T$4&gt;0)),(T17/T$4*100),"")</f>
        <v>43.111111111111107</v>
      </c>
      <c r="V17" s="19">
        <v>9.9</v>
      </c>
      <c r="W17" s="4">
        <f>IF(AND((V17&gt;0),(V$4&gt;0)),(V17/V$4*100),"")</f>
        <v>47.368421052631582</v>
      </c>
      <c r="X17" s="19">
        <v>9.8000000000000007</v>
      </c>
      <c r="Y17" s="4">
        <f>IF(AND((X17&gt;0),(X$4&gt;0)),(X17/X$4*100),"")</f>
        <v>44.954128440366972</v>
      </c>
      <c r="Z17" s="19">
        <v>7.1</v>
      </c>
      <c r="AA17" s="4">
        <f>IF(AND((Z17&gt;0),(Z$4&gt;0)),(Z17/Z$4*100),"")</f>
        <v>45.222929936305732</v>
      </c>
      <c r="AB17" s="19">
        <v>9.3000000000000007</v>
      </c>
      <c r="AC17" s="4">
        <f>IF(AND((AB17&gt;0),(AB$4&gt;0)),(AB17/AB$4*100),"")</f>
        <v>39.743589743589745</v>
      </c>
      <c r="AD17" s="19"/>
      <c r="AE17" s="4" t="str">
        <f>IF(AND((AD17&gt;0),(AD$4&gt;0)),(AD17/AD$4*100),"")</f>
        <v/>
      </c>
      <c r="AF17" s="19"/>
      <c r="AG17" s="4" t="str">
        <f t="shared" ref="AG17:AG18" si="100">IF(AND((AF17&gt;0),(AF$4&gt;0)),(AF17/AF$4*100),"")</f>
        <v/>
      </c>
      <c r="AH17" s="19"/>
      <c r="AI17" s="4" t="str">
        <f t="shared" ref="AI17:AI18" si="101">IF(AND((AH17&gt;0),(AH$4&gt;0)),(AH17/AH$4*100),"")</f>
        <v/>
      </c>
      <c r="AJ17" s="19"/>
      <c r="AK17" s="4" t="str">
        <f t="shared" ref="AK17:AK18" si="102">IF(AND((AJ17&gt;0),(AJ$4&gt;0)),(AJ17/AJ$4*100),"")</f>
        <v/>
      </c>
      <c r="AL17" s="19"/>
      <c r="AM17" s="4" t="str">
        <f t="shared" ref="AM17:AM18" si="103">IF(AND((AL17&gt;0),(AL$4&gt;0)),(AL17/AL$4*100),"")</f>
        <v/>
      </c>
      <c r="AN17" s="19"/>
      <c r="AO17" s="4" t="str">
        <f t="shared" ref="AO17:AO18" si="104">IF(AND((AN17&gt;0),(AN$4&gt;0)),(AN17/AN$4*100),"")</f>
        <v/>
      </c>
      <c r="AP17" s="19"/>
      <c r="AQ17" s="4" t="str">
        <f t="shared" ref="AQ17:AQ18" si="105">IF(AND((AP17&gt;0),(AP$4&gt;0)),(AP17/AP$4*100),"")</f>
        <v/>
      </c>
      <c r="AR17" s="19"/>
      <c r="AS17" s="4" t="str">
        <f t="shared" ref="AS17:AS18" si="106">IF(AND((AR17&gt;0),(AR$4&gt;0)),(AR17/AR$4*100),"")</f>
        <v/>
      </c>
      <c r="AT17" s="19"/>
      <c r="AU17" s="4" t="str">
        <f t="shared" ref="AU17:AU18" si="107">IF(AND((AT17&gt;0),(AT$4&gt;0)),(AT17/AT$4*100),"")</f>
        <v/>
      </c>
      <c r="AV17" s="19"/>
      <c r="AW17" s="4" t="str">
        <f t="shared" ref="AW17:AW18" si="108">IF(AND((AV17&gt;0),(AV$4&gt;0)),(AV17/AV$4*100),"")</f>
        <v/>
      </c>
      <c r="AX17" s="19"/>
      <c r="AY17" s="4" t="str">
        <f t="shared" ref="AY17:AY18" si="109">IF(AND((AX17&gt;0),(AX$4&gt;0)),(AX17/AX$4*100),"")</f>
        <v/>
      </c>
      <c r="AZ17" s="19"/>
      <c r="BA17" s="4" t="str">
        <f t="shared" ref="BA17:BA18" si="110">IF(AND((AZ17&gt;0),(AZ$4&gt;0)),(AZ17/AZ$4*100),"")</f>
        <v/>
      </c>
      <c r="BB17" s="19"/>
      <c r="BC17" s="4" t="str">
        <f t="shared" ref="BC17:BC18" si="111">IF(AND((BB17&gt;0),(BB$4&gt;0)),(BB17/BB$4*100),"")</f>
        <v/>
      </c>
      <c r="BD17" s="19"/>
      <c r="BE17" s="4" t="str">
        <f t="shared" ref="BE17:BE18" si="112">IF(AND((BD17&gt;0),(BD$4&gt;0)),(BD17/BD$4*100),"")</f>
        <v/>
      </c>
      <c r="BF17" s="19"/>
      <c r="BG17" s="4" t="str">
        <f t="shared" ref="BG17:BG18" si="113">IF(AND((BF17&gt;0),(BF$4&gt;0)),(BF17/BF$4*100),"")</f>
        <v/>
      </c>
      <c r="BH17" s="19"/>
      <c r="BI17" s="4" t="str">
        <f t="shared" ref="BI17:BI18" si="114">IF(AND((BH17&gt;0),(BH$4&gt;0)),(BH17/BH$4*100),"")</f>
        <v/>
      </c>
      <c r="BK17" s="57" t="s">
        <v>24</v>
      </c>
      <c r="BL17" s="30">
        <f t="shared" si="15"/>
        <v>14</v>
      </c>
      <c r="BM17" s="31">
        <f t="shared" si="16"/>
        <v>7.1</v>
      </c>
      <c r="BN17" s="32" t="str">
        <f t="shared" si="17"/>
        <v>–</v>
      </c>
      <c r="BO17" s="33">
        <f t="shared" si="18"/>
        <v>10.8</v>
      </c>
      <c r="BP17" s="34">
        <f t="shared" si="19"/>
        <v>39.743589743589745</v>
      </c>
      <c r="BQ17" s="35" t="str">
        <f t="shared" si="39"/>
        <v>–</v>
      </c>
      <c r="BR17" s="36">
        <f t="shared" si="20"/>
        <v>51.470588235294123</v>
      </c>
      <c r="BS17" s="37">
        <f t="shared" si="21"/>
        <v>9.5214285714285705</v>
      </c>
      <c r="BT17" s="38">
        <f t="shared" si="21"/>
        <v>46.275821614373605</v>
      </c>
      <c r="BU17" s="32">
        <f t="shared" si="22"/>
        <v>0.93658838461610372</v>
      </c>
      <c r="BV17" s="39">
        <f t="shared" si="22"/>
        <v>3.1928893997795633</v>
      </c>
      <c r="BW17" s="32">
        <f t="shared" si="23"/>
        <v>8.6</v>
      </c>
      <c r="BX17" s="35">
        <f t="shared" si="23"/>
        <v>42.786069651741286</v>
      </c>
    </row>
    <row r="18" spans="1:76" ht="12.75" customHeight="1" x14ac:dyDescent="0.2">
      <c r="A18" s="10" t="s">
        <v>25</v>
      </c>
      <c r="B18" s="19">
        <v>1.5</v>
      </c>
      <c r="C18" s="4">
        <f>IF(AND((B18&gt;0),(B$4&gt;0)),(B18/B$4*100),"")</f>
        <v>7.4626865671641784</v>
      </c>
      <c r="D18" s="19">
        <v>1.1000000000000001</v>
      </c>
      <c r="E18" s="4">
        <f>IF(AND((D18&gt;0),(D$4&gt;0)),(D18/D$4*100),"")</f>
        <v>5.7894736842105265</v>
      </c>
      <c r="F18" s="19"/>
      <c r="G18" s="4" t="str">
        <f>IF(AND((F18&gt;0),(F$4&gt;0)),(F18/F$4*100),"")</f>
        <v/>
      </c>
      <c r="H18" s="19"/>
      <c r="I18" s="4" t="str">
        <f>IF(AND((H18&gt;0),(H$4&gt;0)),(H18/H$4*100),"")</f>
        <v/>
      </c>
      <c r="J18" s="19">
        <v>1.4</v>
      </c>
      <c r="K18" s="4">
        <f>IF(AND((J18&gt;0),(J$4&gt;0)),(J18/J$4*100),"")</f>
        <v>6.7307692307692308</v>
      </c>
      <c r="L18" s="19">
        <v>1.8</v>
      </c>
      <c r="M18" s="4">
        <f>IF(AND((L18&gt;0),(L$4&gt;0)),(L18/L$4*100),"")</f>
        <v>8.8235294117647065</v>
      </c>
      <c r="N18" s="19">
        <v>1.8</v>
      </c>
      <c r="O18" s="4">
        <f>IF(AND((N18&gt;0),(N$4&gt;0)),(N18/N$4*100),"")</f>
        <v>8.9108910891089117</v>
      </c>
      <c r="P18" s="19"/>
      <c r="Q18" s="4" t="str">
        <f>IF(AND((P18&gt;0),(P$4&gt;0)),(P18/P$4*100),"")</f>
        <v/>
      </c>
      <c r="R18" s="19">
        <v>1.5</v>
      </c>
      <c r="S18" s="4">
        <f>IF(AND((R18&gt;0),(R$4&gt;0)),(R18/R$4*100),"")</f>
        <v>7.8534031413612562</v>
      </c>
      <c r="T18" s="19">
        <v>1.5</v>
      </c>
      <c r="U18" s="4">
        <f>IF(AND((T18&gt;0),(T$4&gt;0)),(T18/T$4*100),"")</f>
        <v>6.666666666666667</v>
      </c>
      <c r="V18" s="19"/>
      <c r="W18" s="4" t="str">
        <f>IF(AND((V18&gt;0),(V$4&gt;0)),(V18/V$4*100),"")</f>
        <v/>
      </c>
      <c r="X18" s="19">
        <v>1.6</v>
      </c>
      <c r="Y18" s="4">
        <f>IF(AND((X18&gt;0),(X$4&gt;0)),(X18/X$4*100),"")</f>
        <v>7.3394495412844041</v>
      </c>
      <c r="Z18" s="19"/>
      <c r="AA18" s="4" t="str">
        <f>IF(AND((Z18&gt;0),(Z$4&gt;0)),(Z18/Z$4*100),"")</f>
        <v/>
      </c>
      <c r="AB18" s="19"/>
      <c r="AC18" s="4" t="str">
        <f>IF(AND((AB18&gt;0),(AB$4&gt;0)),(AB18/AB$4*100),"")</f>
        <v/>
      </c>
      <c r="AD18" s="19"/>
      <c r="AE18" s="4" t="str">
        <f>IF(AND((AD18&gt;0),(AD$4&gt;0)),(AD18/AD$4*100),"")</f>
        <v/>
      </c>
      <c r="AF18" s="19"/>
      <c r="AG18" s="4" t="str">
        <f t="shared" si="100"/>
        <v/>
      </c>
      <c r="AH18" s="19"/>
      <c r="AI18" s="4" t="str">
        <f t="shared" si="101"/>
        <v/>
      </c>
      <c r="AJ18" s="19"/>
      <c r="AK18" s="4" t="str">
        <f t="shared" si="102"/>
        <v/>
      </c>
      <c r="AL18" s="19"/>
      <c r="AM18" s="4" t="str">
        <f t="shared" si="103"/>
        <v/>
      </c>
      <c r="AN18" s="19"/>
      <c r="AO18" s="4" t="str">
        <f t="shared" si="104"/>
        <v/>
      </c>
      <c r="AP18" s="19"/>
      <c r="AQ18" s="4" t="str">
        <f t="shared" si="105"/>
        <v/>
      </c>
      <c r="AR18" s="19"/>
      <c r="AS18" s="4" t="str">
        <f t="shared" si="106"/>
        <v/>
      </c>
      <c r="AT18" s="19"/>
      <c r="AU18" s="4" t="str">
        <f t="shared" si="107"/>
        <v/>
      </c>
      <c r="AV18" s="19"/>
      <c r="AW18" s="4" t="str">
        <f t="shared" si="108"/>
        <v/>
      </c>
      <c r="AX18" s="19"/>
      <c r="AY18" s="4" t="str">
        <f t="shared" si="109"/>
        <v/>
      </c>
      <c r="AZ18" s="19"/>
      <c r="BA18" s="4" t="str">
        <f t="shared" si="110"/>
        <v/>
      </c>
      <c r="BB18" s="19"/>
      <c r="BC18" s="4" t="str">
        <f t="shared" si="111"/>
        <v/>
      </c>
      <c r="BD18" s="19"/>
      <c r="BE18" s="4" t="str">
        <f t="shared" si="112"/>
        <v/>
      </c>
      <c r="BF18" s="19"/>
      <c r="BG18" s="4" t="str">
        <f t="shared" si="113"/>
        <v/>
      </c>
      <c r="BH18" s="19"/>
      <c r="BI18" s="4" t="str">
        <f t="shared" si="114"/>
        <v/>
      </c>
      <c r="BK18" s="57" t="s">
        <v>25</v>
      </c>
      <c r="BL18" s="30">
        <f t="shared" si="15"/>
        <v>8</v>
      </c>
      <c r="BM18" s="31">
        <f t="shared" si="16"/>
        <v>1.1000000000000001</v>
      </c>
      <c r="BN18" s="32" t="str">
        <f t="shared" si="17"/>
        <v>–</v>
      </c>
      <c r="BO18" s="33">
        <f t="shared" si="18"/>
        <v>1.8</v>
      </c>
      <c r="BP18" s="34">
        <f t="shared" si="19"/>
        <v>5.7894736842105265</v>
      </c>
      <c r="BQ18" s="35" t="str">
        <f t="shared" si="39"/>
        <v>–</v>
      </c>
      <c r="BR18" s="36">
        <f t="shared" si="20"/>
        <v>8.9108910891089117</v>
      </c>
      <c r="BS18" s="37">
        <f t="shared" si="21"/>
        <v>1.5249999999999999</v>
      </c>
      <c r="BT18" s="38">
        <f t="shared" si="21"/>
        <v>7.4471086665412347</v>
      </c>
      <c r="BU18" s="32">
        <f t="shared" si="22"/>
        <v>0.22519832529192191</v>
      </c>
      <c r="BV18" s="39">
        <f t="shared" si="22"/>
        <v>1.0746485833627322</v>
      </c>
      <c r="BW18" s="32">
        <f t="shared" si="23"/>
        <v>1.5</v>
      </c>
      <c r="BX18" s="35">
        <f t="shared" si="23"/>
        <v>7.4626865671641784</v>
      </c>
    </row>
    <row r="19" spans="1:76" ht="12.75" customHeight="1" x14ac:dyDescent="0.2">
      <c r="A19" s="10" t="s">
        <v>26</v>
      </c>
      <c r="B19" s="66">
        <f>IF(AND((B18&gt;0),(B17&gt;0)),(B18/B17),"")</f>
        <v>0.1744186046511628</v>
      </c>
      <c r="C19" s="4" t="s">
        <v>3</v>
      </c>
      <c r="D19" s="66">
        <f>IF(AND((D18&gt;0),(D17&gt;0)),(D18/D17),"")</f>
        <v>0.11956521739130437</v>
      </c>
      <c r="E19" s="4" t="s">
        <v>3</v>
      </c>
      <c r="F19" s="66" t="str">
        <f>IF(AND((F18&gt;0),(F17&gt;0)),(F18/F17),"")</f>
        <v/>
      </c>
      <c r="G19" s="4" t="s">
        <v>3</v>
      </c>
      <c r="H19" s="66" t="str">
        <f>IF(AND((H18&gt;0),(H17&gt;0)),(H18/H17),"")</f>
        <v/>
      </c>
      <c r="I19" s="4" t="s">
        <v>3</v>
      </c>
      <c r="J19" s="66">
        <f>IF(AND((J18&gt;0),(J17&gt;0)),(J18/J17),"")</f>
        <v>0.14285714285714285</v>
      </c>
      <c r="K19" s="4" t="s">
        <v>3</v>
      </c>
      <c r="L19" s="66">
        <f>IF(AND((L18&gt;0),(L17&gt;0)),(L18/L17),"")</f>
        <v>0.17142857142857143</v>
      </c>
      <c r="M19" s="4" t="s">
        <v>3</v>
      </c>
      <c r="N19" s="66">
        <f>IF(AND((N18&gt;0),(N17&gt;0)),(N18/N17),"")</f>
        <v>0.18367346938775508</v>
      </c>
      <c r="O19" s="4" t="s">
        <v>3</v>
      </c>
      <c r="P19" s="66" t="str">
        <f>IF(AND((P18&gt;0),(P17&gt;0)),(P18/P17),"")</f>
        <v/>
      </c>
      <c r="Q19" s="4" t="s">
        <v>3</v>
      </c>
      <c r="R19" s="66">
        <f>IF(AND((R18&gt;0),(R17&gt;0)),(R18/R17),"")</f>
        <v>0.1744186046511628</v>
      </c>
      <c r="S19" s="4" t="s">
        <v>3</v>
      </c>
      <c r="T19" s="66">
        <f>IF(AND((T18&gt;0),(T17&gt;0)),(T18/T17),"")</f>
        <v>0.15463917525773196</v>
      </c>
      <c r="U19" s="4" t="s">
        <v>3</v>
      </c>
      <c r="V19" s="66" t="str">
        <f>IF(AND((V18&gt;0),(V17&gt;0)),(V18/V17),"")</f>
        <v/>
      </c>
      <c r="W19" s="4" t="s">
        <v>3</v>
      </c>
      <c r="X19" s="66">
        <f>IF(AND((X18&gt;0),(X17&gt;0)),(X18/X17),"")</f>
        <v>0.16326530612244897</v>
      </c>
      <c r="Y19" s="4" t="s">
        <v>3</v>
      </c>
      <c r="Z19" s="66" t="str">
        <f>IF(AND((Z18&gt;0),(Z17&gt;0)),(Z18/Z17),"")</f>
        <v/>
      </c>
      <c r="AA19" s="4" t="s">
        <v>3</v>
      </c>
      <c r="AB19" s="66" t="str">
        <f>IF(AND((AB18&gt;0),(AB17&gt;0)),(AB18/AB17),"")</f>
        <v/>
      </c>
      <c r="AC19" s="4" t="s">
        <v>3</v>
      </c>
      <c r="AD19" s="66" t="str">
        <f>IF(AND((AD18&gt;0),(AD17&gt;0)),(AD18/AD17),"")</f>
        <v/>
      </c>
      <c r="AE19" s="4" t="s">
        <v>3</v>
      </c>
      <c r="AF19" s="66" t="str">
        <f t="shared" ref="AF19" si="115">IF(AND((AF18&gt;0),(AF17&gt;0)),(AF18/AF17),"")</f>
        <v/>
      </c>
      <c r="AG19" s="4" t="s">
        <v>3</v>
      </c>
      <c r="AH19" s="66" t="str">
        <f t="shared" ref="AH19" si="116">IF(AND((AH18&gt;0),(AH17&gt;0)),(AH18/AH17),"")</f>
        <v/>
      </c>
      <c r="AI19" s="4" t="s">
        <v>3</v>
      </c>
      <c r="AJ19" s="66" t="str">
        <f t="shared" ref="AJ19" si="117">IF(AND((AJ18&gt;0),(AJ17&gt;0)),(AJ18/AJ17),"")</f>
        <v/>
      </c>
      <c r="AK19" s="4" t="s">
        <v>3</v>
      </c>
      <c r="AL19" s="66" t="str">
        <f t="shared" ref="AL19" si="118">IF(AND((AL18&gt;0),(AL17&gt;0)),(AL18/AL17),"")</f>
        <v/>
      </c>
      <c r="AM19" s="4" t="s">
        <v>3</v>
      </c>
      <c r="AN19" s="66" t="str">
        <f t="shared" ref="AN19" si="119">IF(AND((AN18&gt;0),(AN17&gt;0)),(AN18/AN17),"")</f>
        <v/>
      </c>
      <c r="AO19" s="4" t="s">
        <v>3</v>
      </c>
      <c r="AP19" s="66" t="str">
        <f t="shared" ref="AP19" si="120">IF(AND((AP18&gt;0),(AP17&gt;0)),(AP18/AP17),"")</f>
        <v/>
      </c>
      <c r="AQ19" s="4" t="s">
        <v>3</v>
      </c>
      <c r="AR19" s="66" t="str">
        <f t="shared" ref="AR19" si="121">IF(AND((AR18&gt;0),(AR17&gt;0)),(AR18/AR17),"")</f>
        <v/>
      </c>
      <c r="AS19" s="4" t="s">
        <v>3</v>
      </c>
      <c r="AT19" s="66" t="str">
        <f t="shared" ref="AT19" si="122">IF(AND((AT18&gt;0),(AT17&gt;0)),(AT18/AT17),"")</f>
        <v/>
      </c>
      <c r="AU19" s="4" t="s">
        <v>3</v>
      </c>
      <c r="AV19" s="66" t="str">
        <f t="shared" ref="AV19" si="123">IF(AND((AV18&gt;0),(AV17&gt;0)),(AV18/AV17),"")</f>
        <v/>
      </c>
      <c r="AW19" s="4" t="s">
        <v>3</v>
      </c>
      <c r="AX19" s="66" t="str">
        <f t="shared" ref="AX19" si="124">IF(AND((AX18&gt;0),(AX17&gt;0)),(AX18/AX17),"")</f>
        <v/>
      </c>
      <c r="AY19" s="4" t="s">
        <v>3</v>
      </c>
      <c r="AZ19" s="66" t="str">
        <f t="shared" ref="AZ19" si="125">IF(AND((AZ18&gt;0),(AZ17&gt;0)),(AZ18/AZ17),"")</f>
        <v/>
      </c>
      <c r="BA19" s="4" t="s">
        <v>3</v>
      </c>
      <c r="BB19" s="66" t="str">
        <f t="shared" ref="BB19" si="126">IF(AND((BB18&gt;0),(BB17&gt;0)),(BB18/BB17),"")</f>
        <v/>
      </c>
      <c r="BC19" s="4" t="s">
        <v>3</v>
      </c>
      <c r="BD19" s="66" t="str">
        <f t="shared" ref="BD19" si="127">IF(AND((BD18&gt;0),(BD17&gt;0)),(BD18/BD17),"")</f>
        <v/>
      </c>
      <c r="BE19" s="4" t="s">
        <v>3</v>
      </c>
      <c r="BF19" s="66" t="str">
        <f t="shared" ref="BF19" si="128">IF(AND((BF18&gt;0),(BF17&gt;0)),(BF18/BF17),"")</f>
        <v/>
      </c>
      <c r="BG19" s="4" t="s">
        <v>3</v>
      </c>
      <c r="BH19" s="66" t="str">
        <f t="shared" ref="BH19" si="129">IF(AND((BH18&gt;0),(BH17&gt;0)),(BH18/BH17),"")</f>
        <v/>
      </c>
      <c r="BI19" s="4" t="s">
        <v>3</v>
      </c>
      <c r="BK19" s="57" t="s">
        <v>26</v>
      </c>
      <c r="BL19" s="30">
        <f t="shared" si="15"/>
        <v>8</v>
      </c>
      <c r="BM19" s="40">
        <f t="shared" si="16"/>
        <v>0.11956521739130437</v>
      </c>
      <c r="BN19" s="22" t="str">
        <f t="shared" si="17"/>
        <v>–</v>
      </c>
      <c r="BO19" s="41">
        <f t="shared" si="18"/>
        <v>0.18367346938775508</v>
      </c>
      <c r="BP19" s="24" t="str">
        <f t="shared" si="19"/>
        <v/>
      </c>
      <c r="BQ19" s="6" t="s">
        <v>3</v>
      </c>
      <c r="BR19" s="26" t="str">
        <f t="shared" si="20"/>
        <v/>
      </c>
      <c r="BS19" s="42">
        <f t="shared" si="21"/>
        <v>0.16053326146841002</v>
      </c>
      <c r="BT19" s="28" t="s">
        <v>3</v>
      </c>
      <c r="BU19" s="43">
        <f t="shared" si="22"/>
        <v>2.0951688091545944E-2</v>
      </c>
      <c r="BV19" s="29" t="s">
        <v>3</v>
      </c>
      <c r="BW19" s="22">
        <f t="shared" si="23"/>
        <v>0.1744186046511628</v>
      </c>
      <c r="BX19" s="25" t="s">
        <v>3</v>
      </c>
    </row>
    <row r="20" spans="1:76" ht="12.75" customHeight="1" x14ac:dyDescent="0.2">
      <c r="A20" s="15" t="s">
        <v>13</v>
      </c>
      <c r="B20" s="17"/>
      <c r="C20" s="3"/>
      <c r="D20" s="17"/>
      <c r="E20" s="3"/>
      <c r="F20" s="17"/>
      <c r="G20" s="3"/>
      <c r="H20" s="17"/>
      <c r="I20" s="3"/>
      <c r="J20" s="17"/>
      <c r="K20" s="3"/>
      <c r="L20" s="17"/>
      <c r="M20" s="3"/>
      <c r="N20" s="17"/>
      <c r="O20" s="3"/>
      <c r="P20" s="17"/>
      <c r="Q20" s="3"/>
      <c r="R20" s="17"/>
      <c r="S20" s="3"/>
      <c r="T20" s="17"/>
      <c r="U20" s="3"/>
      <c r="V20" s="17"/>
      <c r="W20" s="3"/>
      <c r="X20" s="17"/>
      <c r="Y20" s="3"/>
      <c r="Z20" s="17"/>
      <c r="AA20" s="3"/>
      <c r="AB20" s="17"/>
      <c r="AC20" s="3"/>
      <c r="AD20" s="17"/>
      <c r="AE20" s="3"/>
      <c r="AF20" s="17"/>
      <c r="AG20" s="3"/>
      <c r="AH20" s="17"/>
      <c r="AI20" s="3"/>
      <c r="AJ20" s="17"/>
      <c r="AK20" s="3"/>
      <c r="AL20" s="17"/>
      <c r="AM20" s="3"/>
      <c r="AN20" s="17"/>
      <c r="AO20" s="3"/>
      <c r="AP20" s="17"/>
      <c r="AQ20" s="3"/>
      <c r="AR20" s="17"/>
      <c r="AS20" s="3"/>
      <c r="AT20" s="17"/>
      <c r="AU20" s="3"/>
      <c r="AV20" s="17"/>
      <c r="AW20" s="3"/>
      <c r="AX20" s="17"/>
      <c r="AY20" s="3"/>
      <c r="AZ20" s="17"/>
      <c r="BA20" s="3"/>
      <c r="BB20" s="17"/>
      <c r="BC20" s="3"/>
      <c r="BD20" s="17"/>
      <c r="BE20" s="3"/>
      <c r="BF20" s="17"/>
      <c r="BG20" s="3"/>
      <c r="BH20" s="17"/>
      <c r="BI20" s="3"/>
      <c r="BK20" s="56" t="s">
        <v>13</v>
      </c>
      <c r="BL20" s="30"/>
      <c r="BM20" s="21"/>
      <c r="BN20" s="22"/>
      <c r="BO20" s="23"/>
      <c r="BP20" s="24"/>
      <c r="BQ20" s="25"/>
      <c r="BR20" s="26"/>
      <c r="BS20" s="27"/>
      <c r="BT20" s="28"/>
      <c r="BU20" s="22"/>
      <c r="BV20" s="29"/>
      <c r="BW20" s="22"/>
      <c r="BX20" s="25"/>
    </row>
    <row r="21" spans="1:76" ht="12.75" customHeight="1" x14ac:dyDescent="0.2">
      <c r="A21" s="10" t="s">
        <v>24</v>
      </c>
      <c r="B21" s="19">
        <v>8.1999999999999993</v>
      </c>
      <c r="C21" s="4">
        <f>IF(AND((B21&gt;0),(B$4&gt;0)),(B21/B$4*100),"")</f>
        <v>40.796019900497505</v>
      </c>
      <c r="D21" s="19">
        <v>9.4</v>
      </c>
      <c r="E21" s="4">
        <f>IF(AND((D21&gt;0),(D$4&gt;0)),(D21/D$4*100),"")</f>
        <v>49.473684210526322</v>
      </c>
      <c r="F21" s="19">
        <v>9.1</v>
      </c>
      <c r="G21" s="4">
        <f>IF(AND((F21&gt;0),(F$4&gt;0)),(F21/F$4*100),"")</f>
        <v>40.807174887892373</v>
      </c>
      <c r="H21" s="19">
        <v>10</v>
      </c>
      <c r="I21" s="4">
        <f>IF(AND((H21&gt;0),(H$4&gt;0)),(H21/H$4*100),"")</f>
        <v>48.543689320388346</v>
      </c>
      <c r="J21" s="19">
        <v>9.9</v>
      </c>
      <c r="K21" s="4">
        <f>IF(AND((J21&gt;0),(J$4&gt;0)),(J21/J$4*100),"")</f>
        <v>47.596153846153847</v>
      </c>
      <c r="L21" s="19">
        <v>9.6999999999999993</v>
      </c>
      <c r="M21" s="4">
        <f>IF(AND((L21&gt;0),(L$4&gt;0)),(L21/L$4*100),"")</f>
        <v>47.549019607843135</v>
      </c>
      <c r="N21" s="19">
        <v>9.4</v>
      </c>
      <c r="O21" s="4">
        <f>IF(AND((N21&gt;0),(N$4&gt;0)),(N21/N$4*100),"")</f>
        <v>46.534653465346537</v>
      </c>
      <c r="P21" s="19">
        <v>9.9</v>
      </c>
      <c r="Q21" s="4">
        <f>IF(AND((P21&gt;0),(P$4&gt;0)),(P21/P$4*100),"")</f>
        <v>45.622119815668206</v>
      </c>
      <c r="R21" s="19">
        <v>9.1</v>
      </c>
      <c r="S21" s="4">
        <f>IF(AND((R21&gt;0),(R$4&gt;0)),(R21/R$4*100),"")</f>
        <v>47.643979057591615</v>
      </c>
      <c r="T21" s="19">
        <v>10</v>
      </c>
      <c r="U21" s="4">
        <f>IF(AND((T21&gt;0),(T$4&gt;0)),(T21/T$4*100),"")</f>
        <v>44.444444444444443</v>
      </c>
      <c r="V21" s="19">
        <v>10.5</v>
      </c>
      <c r="W21" s="4">
        <f>IF(AND((V21&gt;0),(V$4&gt;0)),(V21/V$4*100),"")</f>
        <v>50.239234449760772</v>
      </c>
      <c r="X21" s="19">
        <v>10.1</v>
      </c>
      <c r="Y21" s="4">
        <f>IF(AND((X21&gt;0),(X$4&gt;0)),(X21/X$4*100),"")</f>
        <v>46.330275229357795</v>
      </c>
      <c r="Z21" s="19">
        <v>6.8</v>
      </c>
      <c r="AA21" s="4">
        <f>IF(AND((Z21&gt;0),(Z$4&gt;0)),(Z21/Z$4*100),"")</f>
        <v>43.312101910828027</v>
      </c>
      <c r="AB21" s="19">
        <v>9.1999999999999993</v>
      </c>
      <c r="AC21" s="4">
        <f>IF(AND((AB21&gt;0),(AB$4&gt;0)),(AB21/AB$4*100),"")</f>
        <v>39.316239316239319</v>
      </c>
      <c r="AD21" s="19"/>
      <c r="AE21" s="4" t="str">
        <f>IF(AND((AD21&gt;0),(AD$4&gt;0)),(AD21/AD$4*100),"")</f>
        <v/>
      </c>
      <c r="AF21" s="19"/>
      <c r="AG21" s="4" t="str">
        <f t="shared" ref="AG21:AG22" si="130">IF(AND((AF21&gt;0),(AF$4&gt;0)),(AF21/AF$4*100),"")</f>
        <v/>
      </c>
      <c r="AH21" s="19"/>
      <c r="AI21" s="4" t="str">
        <f t="shared" ref="AI21:AI22" si="131">IF(AND((AH21&gt;0),(AH$4&gt;0)),(AH21/AH$4*100),"")</f>
        <v/>
      </c>
      <c r="AJ21" s="19"/>
      <c r="AK21" s="4" t="str">
        <f t="shared" ref="AK21:AK22" si="132">IF(AND((AJ21&gt;0),(AJ$4&gt;0)),(AJ21/AJ$4*100),"")</f>
        <v/>
      </c>
      <c r="AL21" s="19"/>
      <c r="AM21" s="4" t="str">
        <f t="shared" ref="AM21:AM22" si="133">IF(AND((AL21&gt;0),(AL$4&gt;0)),(AL21/AL$4*100),"")</f>
        <v/>
      </c>
      <c r="AN21" s="19"/>
      <c r="AO21" s="4" t="str">
        <f t="shared" ref="AO21:AO22" si="134">IF(AND((AN21&gt;0),(AN$4&gt;0)),(AN21/AN$4*100),"")</f>
        <v/>
      </c>
      <c r="AP21" s="19"/>
      <c r="AQ21" s="4" t="str">
        <f t="shared" ref="AQ21:AQ22" si="135">IF(AND((AP21&gt;0),(AP$4&gt;0)),(AP21/AP$4*100),"")</f>
        <v/>
      </c>
      <c r="AR21" s="19"/>
      <c r="AS21" s="4" t="str">
        <f t="shared" ref="AS21:AS22" si="136">IF(AND((AR21&gt;0),(AR$4&gt;0)),(AR21/AR$4*100),"")</f>
        <v/>
      </c>
      <c r="AT21" s="19"/>
      <c r="AU21" s="4" t="str">
        <f t="shared" ref="AU21:AU22" si="137">IF(AND((AT21&gt;0),(AT$4&gt;0)),(AT21/AT$4*100),"")</f>
        <v/>
      </c>
      <c r="AV21" s="19"/>
      <c r="AW21" s="4" t="str">
        <f t="shared" ref="AW21:AW22" si="138">IF(AND((AV21&gt;0),(AV$4&gt;0)),(AV21/AV$4*100),"")</f>
        <v/>
      </c>
      <c r="AX21" s="19"/>
      <c r="AY21" s="4" t="str">
        <f t="shared" ref="AY21:AY22" si="139">IF(AND((AX21&gt;0),(AX$4&gt;0)),(AX21/AX$4*100),"")</f>
        <v/>
      </c>
      <c r="AZ21" s="19"/>
      <c r="BA21" s="4" t="str">
        <f t="shared" ref="BA21:BA22" si="140">IF(AND((AZ21&gt;0),(AZ$4&gt;0)),(AZ21/AZ$4*100),"")</f>
        <v/>
      </c>
      <c r="BB21" s="19"/>
      <c r="BC21" s="4" t="str">
        <f t="shared" ref="BC21:BC22" si="141">IF(AND((BB21&gt;0),(BB$4&gt;0)),(BB21/BB$4*100),"")</f>
        <v/>
      </c>
      <c r="BD21" s="19"/>
      <c r="BE21" s="4" t="str">
        <f t="shared" ref="BE21:BE22" si="142">IF(AND((BD21&gt;0),(BD$4&gt;0)),(BD21/BD$4*100),"")</f>
        <v/>
      </c>
      <c r="BF21" s="19"/>
      <c r="BG21" s="4" t="str">
        <f t="shared" ref="BG21:BG22" si="143">IF(AND((BF21&gt;0),(BF$4&gt;0)),(BF21/BF$4*100),"")</f>
        <v/>
      </c>
      <c r="BH21" s="19"/>
      <c r="BI21" s="4" t="str">
        <f t="shared" ref="BI21:BI22" si="144">IF(AND((BH21&gt;0),(BH$4&gt;0)),(BH21/BH$4*100),"")</f>
        <v/>
      </c>
      <c r="BK21" s="57" t="s">
        <v>24</v>
      </c>
      <c r="BL21" s="30">
        <f t="shared" si="15"/>
        <v>14</v>
      </c>
      <c r="BM21" s="31">
        <f t="shared" si="16"/>
        <v>6.8</v>
      </c>
      <c r="BN21" s="32" t="str">
        <f t="shared" si="17"/>
        <v>–</v>
      </c>
      <c r="BO21" s="33">
        <f t="shared" si="18"/>
        <v>10.5</v>
      </c>
      <c r="BP21" s="34">
        <f t="shared" si="19"/>
        <v>39.316239316239319</v>
      </c>
      <c r="BQ21" s="35" t="str">
        <f t="shared" si="39"/>
        <v>–</v>
      </c>
      <c r="BR21" s="36">
        <f t="shared" si="20"/>
        <v>50.239234449760772</v>
      </c>
      <c r="BS21" s="37">
        <f t="shared" si="21"/>
        <v>9.3785714285714281</v>
      </c>
      <c r="BT21" s="38">
        <f t="shared" si="21"/>
        <v>45.586342104467008</v>
      </c>
      <c r="BU21" s="32">
        <f t="shared" si="22"/>
        <v>0.93740933627538825</v>
      </c>
      <c r="BV21" s="39">
        <f t="shared" si="22"/>
        <v>3.4043408851425725</v>
      </c>
      <c r="BW21" s="32">
        <f t="shared" si="23"/>
        <v>8.1999999999999993</v>
      </c>
      <c r="BX21" s="35">
        <f t="shared" si="23"/>
        <v>40.796019900497505</v>
      </c>
    </row>
    <row r="22" spans="1:76" ht="12.75" customHeight="1" x14ac:dyDescent="0.2">
      <c r="A22" s="10" t="s">
        <v>25</v>
      </c>
      <c r="B22" s="19">
        <v>1.5</v>
      </c>
      <c r="C22" s="4">
        <f>IF(AND((B22&gt;0),(B$4&gt;0)),(B22/B$4*100),"")</f>
        <v>7.4626865671641784</v>
      </c>
      <c r="D22" s="19">
        <v>1.1000000000000001</v>
      </c>
      <c r="E22" s="4">
        <f>IF(AND((D22&gt;0),(D$4&gt;0)),(D22/D$4*100),"")</f>
        <v>5.7894736842105265</v>
      </c>
      <c r="F22" s="19"/>
      <c r="G22" s="4" t="str">
        <f>IF(AND((F22&gt;0),(F$4&gt;0)),(F22/F$4*100),"")</f>
        <v/>
      </c>
      <c r="H22" s="19"/>
      <c r="I22" s="4" t="str">
        <f>IF(AND((H22&gt;0),(H$4&gt;0)),(H22/H$4*100),"")</f>
        <v/>
      </c>
      <c r="J22" s="19"/>
      <c r="K22" s="4" t="str">
        <f>IF(AND((J22&gt;0),(J$4&gt;0)),(J22/J$4*100),"")</f>
        <v/>
      </c>
      <c r="L22" s="19"/>
      <c r="M22" s="4" t="str">
        <f>IF(AND((L22&gt;0),(L$4&gt;0)),(L22/L$4*100),"")</f>
        <v/>
      </c>
      <c r="N22" s="19"/>
      <c r="O22" s="4" t="str">
        <f>IF(AND((N22&gt;0),(N$4&gt;0)),(N22/N$4*100),"")</f>
        <v/>
      </c>
      <c r="P22" s="19"/>
      <c r="Q22" s="4" t="str">
        <f>IF(AND((P22&gt;0),(P$4&gt;0)),(P22/P$4*100),"")</f>
        <v/>
      </c>
      <c r="R22" s="19">
        <v>1.3</v>
      </c>
      <c r="S22" s="4">
        <f>IF(AND((R22&gt;0),(R$4&gt;0)),(R22/R$4*100),"")</f>
        <v>6.8062827225130889</v>
      </c>
      <c r="T22" s="19"/>
      <c r="U22" s="4" t="str">
        <f>IF(AND((T22&gt;0),(T$4&gt;0)),(T22/T$4*100),"")</f>
        <v/>
      </c>
      <c r="V22" s="19">
        <v>1.4</v>
      </c>
      <c r="W22" s="4">
        <f>IF(AND((V22&gt;0),(V$4&gt;0)),(V22/V$4*100),"")</f>
        <v>6.6985645933014357</v>
      </c>
      <c r="X22" s="19">
        <v>1.5</v>
      </c>
      <c r="Y22" s="4">
        <f>IF(AND((X22&gt;0),(X$4&gt;0)),(X22/X$4*100),"")</f>
        <v>6.8807339449541285</v>
      </c>
      <c r="Z22" s="19">
        <v>1.1000000000000001</v>
      </c>
      <c r="AA22" s="4">
        <f>IF(AND((Z22&gt;0),(Z$4&gt;0)),(Z22/Z$4*100),"")</f>
        <v>7.0063694267515935</v>
      </c>
      <c r="AB22" s="19"/>
      <c r="AC22" s="4" t="str">
        <f>IF(AND((AB22&gt;0),(AB$4&gt;0)),(AB22/AB$4*100),"")</f>
        <v/>
      </c>
      <c r="AD22" s="19"/>
      <c r="AE22" s="4" t="str">
        <f>IF(AND((AD22&gt;0),(AD$4&gt;0)),(AD22/AD$4*100),"")</f>
        <v/>
      </c>
      <c r="AF22" s="19"/>
      <c r="AG22" s="4" t="str">
        <f t="shared" si="130"/>
        <v/>
      </c>
      <c r="AH22" s="19"/>
      <c r="AI22" s="4" t="str">
        <f t="shared" si="131"/>
        <v/>
      </c>
      <c r="AJ22" s="19"/>
      <c r="AK22" s="4" t="str">
        <f t="shared" si="132"/>
        <v/>
      </c>
      <c r="AL22" s="19"/>
      <c r="AM22" s="4" t="str">
        <f t="shared" si="133"/>
        <v/>
      </c>
      <c r="AN22" s="19"/>
      <c r="AO22" s="4" t="str">
        <f t="shared" si="134"/>
        <v/>
      </c>
      <c r="AP22" s="19"/>
      <c r="AQ22" s="4" t="str">
        <f t="shared" si="135"/>
        <v/>
      </c>
      <c r="AR22" s="19"/>
      <c r="AS22" s="4" t="str">
        <f t="shared" si="136"/>
        <v/>
      </c>
      <c r="AT22" s="19"/>
      <c r="AU22" s="4" t="str">
        <f t="shared" si="137"/>
        <v/>
      </c>
      <c r="AV22" s="19"/>
      <c r="AW22" s="4" t="str">
        <f t="shared" si="138"/>
        <v/>
      </c>
      <c r="AX22" s="19"/>
      <c r="AY22" s="4" t="str">
        <f t="shared" si="139"/>
        <v/>
      </c>
      <c r="AZ22" s="19"/>
      <c r="BA22" s="4" t="str">
        <f t="shared" si="140"/>
        <v/>
      </c>
      <c r="BB22" s="19"/>
      <c r="BC22" s="4" t="str">
        <f t="shared" si="141"/>
        <v/>
      </c>
      <c r="BD22" s="19"/>
      <c r="BE22" s="4" t="str">
        <f t="shared" si="142"/>
        <v/>
      </c>
      <c r="BF22" s="19"/>
      <c r="BG22" s="4" t="str">
        <f t="shared" si="143"/>
        <v/>
      </c>
      <c r="BH22" s="19"/>
      <c r="BI22" s="4" t="str">
        <f t="shared" si="144"/>
        <v/>
      </c>
      <c r="BK22" s="57" t="s">
        <v>25</v>
      </c>
      <c r="BL22" s="30">
        <f t="shared" si="15"/>
        <v>6</v>
      </c>
      <c r="BM22" s="31">
        <f t="shared" si="16"/>
        <v>1.1000000000000001</v>
      </c>
      <c r="BN22" s="32" t="str">
        <f t="shared" si="17"/>
        <v>–</v>
      </c>
      <c r="BO22" s="33">
        <f t="shared" si="18"/>
        <v>1.5</v>
      </c>
      <c r="BP22" s="34">
        <f t="shared" si="19"/>
        <v>5.7894736842105265</v>
      </c>
      <c r="BQ22" s="35" t="str">
        <f t="shared" si="39"/>
        <v>–</v>
      </c>
      <c r="BR22" s="36">
        <f t="shared" si="20"/>
        <v>7.4626865671641784</v>
      </c>
      <c r="BS22" s="37">
        <f t="shared" si="21"/>
        <v>1.3166666666666667</v>
      </c>
      <c r="BT22" s="38">
        <f t="shared" si="21"/>
        <v>6.774018489815826</v>
      </c>
      <c r="BU22" s="32">
        <f t="shared" si="22"/>
        <v>0.18348478592697162</v>
      </c>
      <c r="BV22" s="39">
        <f t="shared" si="22"/>
        <v>0.55058180363577303</v>
      </c>
      <c r="BW22" s="32">
        <f t="shared" si="23"/>
        <v>1.5</v>
      </c>
      <c r="BX22" s="35">
        <f t="shared" si="23"/>
        <v>7.4626865671641784</v>
      </c>
    </row>
    <row r="23" spans="1:76" ht="12.75" customHeight="1" x14ac:dyDescent="0.2">
      <c r="A23" s="10" t="s">
        <v>26</v>
      </c>
      <c r="B23" s="66">
        <f>IF(AND((B22&gt;0),(B21&gt;0)),(B22/B21),"")</f>
        <v>0.18292682926829271</v>
      </c>
      <c r="C23" s="4" t="s">
        <v>3</v>
      </c>
      <c r="D23" s="66">
        <f>IF(AND((D22&gt;0),(D21&gt;0)),(D22/D21),"")</f>
        <v>0.11702127659574468</v>
      </c>
      <c r="E23" s="4" t="s">
        <v>3</v>
      </c>
      <c r="F23" s="66" t="str">
        <f>IF(AND((F22&gt;0),(F21&gt;0)),(F22/F21),"")</f>
        <v/>
      </c>
      <c r="G23" s="4" t="s">
        <v>3</v>
      </c>
      <c r="H23" s="66" t="str">
        <f>IF(AND((H22&gt;0),(H21&gt;0)),(H22/H21),"")</f>
        <v/>
      </c>
      <c r="I23" s="4" t="s">
        <v>3</v>
      </c>
      <c r="J23" s="66" t="str">
        <f>IF(AND((J22&gt;0),(J21&gt;0)),(J22/J21),"")</f>
        <v/>
      </c>
      <c r="K23" s="4" t="s">
        <v>3</v>
      </c>
      <c r="L23" s="66" t="str">
        <f>IF(AND((L22&gt;0),(L21&gt;0)),(L22/L21),"")</f>
        <v/>
      </c>
      <c r="M23" s="4" t="s">
        <v>3</v>
      </c>
      <c r="N23" s="66" t="str">
        <f>IF(AND((N22&gt;0),(N21&gt;0)),(N22/N21),"")</f>
        <v/>
      </c>
      <c r="O23" s="4" t="s">
        <v>3</v>
      </c>
      <c r="P23" s="66" t="str">
        <f>IF(AND((P22&gt;0),(P21&gt;0)),(P22/P21),"")</f>
        <v/>
      </c>
      <c r="Q23" s="4" t="s">
        <v>3</v>
      </c>
      <c r="R23" s="66">
        <f>IF(AND((R22&gt;0),(R21&gt;0)),(R22/R21),"")</f>
        <v>0.14285714285714288</v>
      </c>
      <c r="S23" s="4" t="s">
        <v>3</v>
      </c>
      <c r="T23" s="66" t="str">
        <f>IF(AND((T22&gt;0),(T21&gt;0)),(T22/T21),"")</f>
        <v/>
      </c>
      <c r="U23" s="4" t="s">
        <v>3</v>
      </c>
      <c r="V23" s="66">
        <f>IF(AND((V22&gt;0),(V21&gt;0)),(V22/V21),"")</f>
        <v>0.13333333333333333</v>
      </c>
      <c r="W23" s="4" t="s">
        <v>3</v>
      </c>
      <c r="X23" s="66">
        <f>IF(AND((X22&gt;0),(X21&gt;0)),(X22/X21),"")</f>
        <v>0.14851485148514851</v>
      </c>
      <c r="Y23" s="4" t="s">
        <v>3</v>
      </c>
      <c r="Z23" s="66">
        <f>IF(AND((Z22&gt;0),(Z21&gt;0)),(Z22/Z21),"")</f>
        <v>0.16176470588235295</v>
      </c>
      <c r="AA23" s="4" t="s">
        <v>3</v>
      </c>
      <c r="AB23" s="66" t="str">
        <f>IF(AND((AB22&gt;0),(AB21&gt;0)),(AB22/AB21),"")</f>
        <v/>
      </c>
      <c r="AC23" s="4" t="s">
        <v>3</v>
      </c>
      <c r="AD23" s="66" t="str">
        <f>IF(AND((AD22&gt;0),(AD21&gt;0)),(AD22/AD21),"")</f>
        <v/>
      </c>
      <c r="AE23" s="4" t="s">
        <v>3</v>
      </c>
      <c r="AF23" s="66" t="str">
        <f t="shared" ref="AF23" si="145">IF(AND((AF22&gt;0),(AF21&gt;0)),(AF22/AF21),"")</f>
        <v/>
      </c>
      <c r="AG23" s="4" t="s">
        <v>3</v>
      </c>
      <c r="AH23" s="66" t="str">
        <f t="shared" ref="AH23" si="146">IF(AND((AH22&gt;0),(AH21&gt;0)),(AH22/AH21),"")</f>
        <v/>
      </c>
      <c r="AI23" s="4" t="s">
        <v>3</v>
      </c>
      <c r="AJ23" s="66" t="str">
        <f t="shared" ref="AJ23" si="147">IF(AND((AJ22&gt;0),(AJ21&gt;0)),(AJ22/AJ21),"")</f>
        <v/>
      </c>
      <c r="AK23" s="4" t="s">
        <v>3</v>
      </c>
      <c r="AL23" s="66" t="str">
        <f t="shared" ref="AL23" si="148">IF(AND((AL22&gt;0),(AL21&gt;0)),(AL22/AL21),"")</f>
        <v/>
      </c>
      <c r="AM23" s="4" t="s">
        <v>3</v>
      </c>
      <c r="AN23" s="66" t="str">
        <f t="shared" ref="AN23" si="149">IF(AND((AN22&gt;0),(AN21&gt;0)),(AN22/AN21),"")</f>
        <v/>
      </c>
      <c r="AO23" s="4" t="s">
        <v>3</v>
      </c>
      <c r="AP23" s="66" t="str">
        <f t="shared" ref="AP23" si="150">IF(AND((AP22&gt;0),(AP21&gt;0)),(AP22/AP21),"")</f>
        <v/>
      </c>
      <c r="AQ23" s="4" t="s">
        <v>3</v>
      </c>
      <c r="AR23" s="66" t="str">
        <f t="shared" ref="AR23" si="151">IF(AND((AR22&gt;0),(AR21&gt;0)),(AR22/AR21),"")</f>
        <v/>
      </c>
      <c r="AS23" s="4" t="s">
        <v>3</v>
      </c>
      <c r="AT23" s="66" t="str">
        <f t="shared" ref="AT23" si="152">IF(AND((AT22&gt;0),(AT21&gt;0)),(AT22/AT21),"")</f>
        <v/>
      </c>
      <c r="AU23" s="4" t="s">
        <v>3</v>
      </c>
      <c r="AV23" s="66" t="str">
        <f t="shared" ref="AV23" si="153">IF(AND((AV22&gt;0),(AV21&gt;0)),(AV22/AV21),"")</f>
        <v/>
      </c>
      <c r="AW23" s="4" t="s">
        <v>3</v>
      </c>
      <c r="AX23" s="66" t="str">
        <f t="shared" ref="AX23" si="154">IF(AND((AX22&gt;0),(AX21&gt;0)),(AX22/AX21),"")</f>
        <v/>
      </c>
      <c r="AY23" s="4" t="s">
        <v>3</v>
      </c>
      <c r="AZ23" s="66" t="str">
        <f t="shared" ref="AZ23" si="155">IF(AND((AZ22&gt;0),(AZ21&gt;0)),(AZ22/AZ21),"")</f>
        <v/>
      </c>
      <c r="BA23" s="4" t="s">
        <v>3</v>
      </c>
      <c r="BB23" s="66" t="str">
        <f t="shared" ref="BB23" si="156">IF(AND((BB22&gt;0),(BB21&gt;0)),(BB22/BB21),"")</f>
        <v/>
      </c>
      <c r="BC23" s="4" t="s">
        <v>3</v>
      </c>
      <c r="BD23" s="66" t="str">
        <f t="shared" ref="BD23" si="157">IF(AND((BD22&gt;0),(BD21&gt;0)),(BD22/BD21),"")</f>
        <v/>
      </c>
      <c r="BE23" s="4" t="s">
        <v>3</v>
      </c>
      <c r="BF23" s="66" t="str">
        <f t="shared" ref="BF23" si="158">IF(AND((BF22&gt;0),(BF21&gt;0)),(BF22/BF21),"")</f>
        <v/>
      </c>
      <c r="BG23" s="4" t="s">
        <v>3</v>
      </c>
      <c r="BH23" s="66" t="str">
        <f t="shared" ref="BH23" si="159">IF(AND((BH22&gt;0),(BH21&gt;0)),(BH22/BH21),"")</f>
        <v/>
      </c>
      <c r="BI23" s="4" t="s">
        <v>3</v>
      </c>
      <c r="BK23" s="57" t="s">
        <v>26</v>
      </c>
      <c r="BL23" s="30">
        <f t="shared" si="15"/>
        <v>6</v>
      </c>
      <c r="BM23" s="40">
        <f t="shared" si="16"/>
        <v>0.11702127659574468</v>
      </c>
      <c r="BN23" s="22" t="str">
        <f t="shared" si="17"/>
        <v>–</v>
      </c>
      <c r="BO23" s="41">
        <f t="shared" si="18"/>
        <v>0.18292682926829271</v>
      </c>
      <c r="BP23" s="24" t="str">
        <f t="shared" si="19"/>
        <v/>
      </c>
      <c r="BQ23" s="6" t="s">
        <v>3</v>
      </c>
      <c r="BR23" s="26" t="str">
        <f t="shared" si="20"/>
        <v/>
      </c>
      <c r="BS23" s="42">
        <f t="shared" si="21"/>
        <v>0.14773635657033585</v>
      </c>
      <c r="BT23" s="28" t="s">
        <v>3</v>
      </c>
      <c r="BU23" s="43">
        <f t="shared" si="22"/>
        <v>2.2849244845850651E-2</v>
      </c>
      <c r="BV23" s="29" t="s">
        <v>3</v>
      </c>
      <c r="BW23" s="22">
        <f t="shared" si="23"/>
        <v>0.18292682926829271</v>
      </c>
      <c r="BX23" s="25" t="s">
        <v>3</v>
      </c>
    </row>
    <row r="24" spans="1:76" ht="12.75" customHeight="1" x14ac:dyDescent="0.2">
      <c r="A24" s="15" t="s">
        <v>14</v>
      </c>
      <c r="B24" s="17"/>
      <c r="C24" s="3"/>
      <c r="D24" s="17"/>
      <c r="E24" s="3"/>
      <c r="F24" s="17"/>
      <c r="G24" s="3"/>
      <c r="H24" s="17"/>
      <c r="I24" s="3"/>
      <c r="J24" s="17"/>
      <c r="K24" s="3"/>
      <c r="L24" s="17"/>
      <c r="M24" s="3"/>
      <c r="N24" s="17"/>
      <c r="O24" s="3"/>
      <c r="P24" s="17"/>
      <c r="Q24" s="3"/>
      <c r="R24" s="17"/>
      <c r="S24" s="3"/>
      <c r="T24" s="17"/>
      <c r="U24" s="3"/>
      <c r="V24" s="17"/>
      <c r="W24" s="3"/>
      <c r="X24" s="17"/>
      <c r="Y24" s="3"/>
      <c r="Z24" s="17"/>
      <c r="AA24" s="3"/>
      <c r="AB24" s="17"/>
      <c r="AC24" s="3"/>
      <c r="AD24" s="17"/>
      <c r="AE24" s="3"/>
      <c r="AF24" s="17"/>
      <c r="AG24" s="3"/>
      <c r="AH24" s="17"/>
      <c r="AI24" s="3"/>
      <c r="AJ24" s="17"/>
      <c r="AK24" s="3"/>
      <c r="AL24" s="17"/>
      <c r="AM24" s="3"/>
      <c r="AN24" s="17"/>
      <c r="AO24" s="3"/>
      <c r="AP24" s="17"/>
      <c r="AQ24" s="3"/>
      <c r="AR24" s="17"/>
      <c r="AS24" s="3"/>
      <c r="AT24" s="17"/>
      <c r="AU24" s="3"/>
      <c r="AV24" s="17"/>
      <c r="AW24" s="3"/>
      <c r="AX24" s="17"/>
      <c r="AY24" s="3"/>
      <c r="AZ24" s="17"/>
      <c r="BA24" s="3"/>
      <c r="BB24" s="17"/>
      <c r="BC24" s="3"/>
      <c r="BD24" s="17"/>
      <c r="BE24" s="3"/>
      <c r="BF24" s="17"/>
      <c r="BG24" s="3"/>
      <c r="BH24" s="17"/>
      <c r="BI24" s="3"/>
      <c r="BK24" s="56" t="s">
        <v>14</v>
      </c>
      <c r="BL24" s="30"/>
      <c r="BM24" s="21"/>
      <c r="BN24" s="22"/>
      <c r="BO24" s="23"/>
      <c r="BP24" s="24"/>
      <c r="BQ24" s="25"/>
      <c r="BR24" s="26"/>
      <c r="BS24" s="27"/>
      <c r="BT24" s="28"/>
      <c r="BU24" s="22"/>
      <c r="BV24" s="29"/>
      <c r="BW24" s="22"/>
      <c r="BX24" s="25"/>
    </row>
    <row r="25" spans="1:76" ht="12.75" customHeight="1" x14ac:dyDescent="0.2">
      <c r="A25" s="10" t="s">
        <v>24</v>
      </c>
      <c r="B25" s="19">
        <v>8.5</v>
      </c>
      <c r="C25" s="4">
        <f>IF(AND((B25&gt;0),(B$4&gt;0)),(B25/B$4*100),"")</f>
        <v>42.288557213930346</v>
      </c>
      <c r="D25" s="19">
        <v>9.4</v>
      </c>
      <c r="E25" s="4">
        <f>IF(AND((D25&gt;0),(D$4&gt;0)),(D25/D$4*100),"")</f>
        <v>49.473684210526322</v>
      </c>
      <c r="F25" s="19">
        <v>10.4</v>
      </c>
      <c r="G25" s="4">
        <f>IF(AND((F25&gt;0),(F$4&gt;0)),(F25/F$4*100),"")</f>
        <v>46.63677130044843</v>
      </c>
      <c r="H25" s="19">
        <v>9.9</v>
      </c>
      <c r="I25" s="4">
        <f>IF(AND((H25&gt;0),(H$4&gt;0)),(H25/H$4*100),"")</f>
        <v>48.05825242718447</v>
      </c>
      <c r="J25" s="19"/>
      <c r="K25" s="4" t="str">
        <f>IF(AND((J25&gt;0),(J$4&gt;0)),(J25/J$4*100),"")</f>
        <v/>
      </c>
      <c r="L25" s="19">
        <v>9.8000000000000007</v>
      </c>
      <c r="M25" s="4">
        <f>IF(AND((L25&gt;0),(L$4&gt;0)),(L25/L$4*100),"")</f>
        <v>48.039215686274517</v>
      </c>
      <c r="N25" s="19">
        <v>10.199999999999999</v>
      </c>
      <c r="O25" s="4">
        <f>IF(AND((N25&gt;0),(N$4&gt;0)),(N25/N$4*100),"")</f>
        <v>50.495049504950494</v>
      </c>
      <c r="P25" s="19">
        <v>10.6</v>
      </c>
      <c r="Q25" s="4">
        <f>IF(AND((P25&gt;0),(P$4&gt;0)),(P25/P$4*100),"")</f>
        <v>48.847926267281103</v>
      </c>
      <c r="R25" s="19">
        <v>9.1</v>
      </c>
      <c r="S25" s="4">
        <f>IF(AND((R25&gt;0),(R$4&gt;0)),(R25/R$4*100),"")</f>
        <v>47.643979057591615</v>
      </c>
      <c r="T25" s="19">
        <v>10.6</v>
      </c>
      <c r="U25" s="4">
        <f>IF(AND((T25&gt;0),(T$4&gt;0)),(T25/T$4*100),"")</f>
        <v>47.111111111111107</v>
      </c>
      <c r="V25" s="19">
        <v>9.5</v>
      </c>
      <c r="W25" s="4">
        <f>IF(AND((V25&gt;0),(V$4&gt;0)),(V25/V$4*100),"")</f>
        <v>45.45454545454546</v>
      </c>
      <c r="X25" s="19">
        <v>10.199999999999999</v>
      </c>
      <c r="Y25" s="4">
        <f>IF(AND((X25&gt;0),(X$4&gt;0)),(X25/X$4*100),"")</f>
        <v>46.788990825688067</v>
      </c>
      <c r="Z25" s="19">
        <v>7.2</v>
      </c>
      <c r="AA25" s="4">
        <f>IF(AND((Z25&gt;0),(Z$4&gt;0)),(Z25/Z$4*100),"")</f>
        <v>45.859872611464972</v>
      </c>
      <c r="AB25" s="19">
        <v>9.4</v>
      </c>
      <c r="AC25" s="4">
        <f>IF(AND((AB25&gt;0),(AB$4&gt;0)),(AB25/AB$4*100),"")</f>
        <v>40.17094017094017</v>
      </c>
      <c r="AD25" s="19"/>
      <c r="AE25" s="4" t="str">
        <f>IF(AND((AD25&gt;0),(AD$4&gt;0)),(AD25/AD$4*100),"")</f>
        <v/>
      </c>
      <c r="AF25" s="19"/>
      <c r="AG25" s="4" t="str">
        <f t="shared" ref="AG25:AG26" si="160">IF(AND((AF25&gt;0),(AF$4&gt;0)),(AF25/AF$4*100),"")</f>
        <v/>
      </c>
      <c r="AH25" s="19"/>
      <c r="AI25" s="4" t="str">
        <f t="shared" ref="AI25:AI26" si="161">IF(AND((AH25&gt;0),(AH$4&gt;0)),(AH25/AH$4*100),"")</f>
        <v/>
      </c>
      <c r="AJ25" s="19"/>
      <c r="AK25" s="4" t="str">
        <f t="shared" ref="AK25:AK26" si="162">IF(AND((AJ25&gt;0),(AJ$4&gt;0)),(AJ25/AJ$4*100),"")</f>
        <v/>
      </c>
      <c r="AL25" s="19"/>
      <c r="AM25" s="4" t="str">
        <f t="shared" ref="AM25:AM26" si="163">IF(AND((AL25&gt;0),(AL$4&gt;0)),(AL25/AL$4*100),"")</f>
        <v/>
      </c>
      <c r="AN25" s="19"/>
      <c r="AO25" s="4" t="str">
        <f t="shared" ref="AO25:AO26" si="164">IF(AND((AN25&gt;0),(AN$4&gt;0)),(AN25/AN$4*100),"")</f>
        <v/>
      </c>
      <c r="AP25" s="19"/>
      <c r="AQ25" s="4" t="str">
        <f t="shared" ref="AQ25:AQ26" si="165">IF(AND((AP25&gt;0),(AP$4&gt;0)),(AP25/AP$4*100),"")</f>
        <v/>
      </c>
      <c r="AR25" s="19"/>
      <c r="AS25" s="4" t="str">
        <f t="shared" ref="AS25:AS26" si="166">IF(AND((AR25&gt;0),(AR$4&gt;0)),(AR25/AR$4*100),"")</f>
        <v/>
      </c>
      <c r="AT25" s="19"/>
      <c r="AU25" s="4" t="str">
        <f t="shared" ref="AU25:AU26" si="167">IF(AND((AT25&gt;0),(AT$4&gt;0)),(AT25/AT$4*100),"")</f>
        <v/>
      </c>
      <c r="AV25" s="19"/>
      <c r="AW25" s="4" t="str">
        <f t="shared" ref="AW25:AW26" si="168">IF(AND((AV25&gt;0),(AV$4&gt;0)),(AV25/AV$4*100),"")</f>
        <v/>
      </c>
      <c r="AX25" s="19"/>
      <c r="AY25" s="4" t="str">
        <f t="shared" ref="AY25:AY26" si="169">IF(AND((AX25&gt;0),(AX$4&gt;0)),(AX25/AX$4*100),"")</f>
        <v/>
      </c>
      <c r="AZ25" s="19"/>
      <c r="BA25" s="4" t="str">
        <f t="shared" ref="BA25:BA26" si="170">IF(AND((AZ25&gt;0),(AZ$4&gt;0)),(AZ25/AZ$4*100),"")</f>
        <v/>
      </c>
      <c r="BB25" s="19"/>
      <c r="BC25" s="4" t="str">
        <f t="shared" ref="BC25:BC26" si="171">IF(AND((BB25&gt;0),(BB$4&gt;0)),(BB25/BB$4*100),"")</f>
        <v/>
      </c>
      <c r="BD25" s="19"/>
      <c r="BE25" s="4" t="str">
        <f t="shared" ref="BE25:BE26" si="172">IF(AND((BD25&gt;0),(BD$4&gt;0)),(BD25/BD$4*100),"")</f>
        <v/>
      </c>
      <c r="BF25" s="19"/>
      <c r="BG25" s="4" t="str">
        <f t="shared" ref="BG25:BG26" si="173">IF(AND((BF25&gt;0),(BF$4&gt;0)),(BF25/BF$4*100),"")</f>
        <v/>
      </c>
      <c r="BH25" s="19"/>
      <c r="BI25" s="4" t="str">
        <f t="shared" ref="BI25:BI26" si="174">IF(AND((BH25&gt;0),(BH$4&gt;0)),(BH25/BH$4*100),"")</f>
        <v/>
      </c>
      <c r="BK25" s="57" t="s">
        <v>24</v>
      </c>
      <c r="BL25" s="30">
        <f t="shared" si="15"/>
        <v>13</v>
      </c>
      <c r="BM25" s="31">
        <f t="shared" si="16"/>
        <v>7.2</v>
      </c>
      <c r="BN25" s="32" t="str">
        <f t="shared" si="17"/>
        <v>–</v>
      </c>
      <c r="BO25" s="33">
        <f t="shared" si="18"/>
        <v>10.6</v>
      </c>
      <c r="BP25" s="34">
        <f t="shared" si="19"/>
        <v>40.17094017094017</v>
      </c>
      <c r="BQ25" s="35" t="str">
        <f t="shared" si="39"/>
        <v>–</v>
      </c>
      <c r="BR25" s="36">
        <f t="shared" si="20"/>
        <v>50.495049504950494</v>
      </c>
      <c r="BS25" s="37">
        <f t="shared" si="21"/>
        <v>9.6</v>
      </c>
      <c r="BT25" s="38">
        <f t="shared" si="21"/>
        <v>46.682222757072083</v>
      </c>
      <c r="BU25" s="32">
        <f t="shared" si="22"/>
        <v>0.94868329805051366</v>
      </c>
      <c r="BV25" s="39">
        <f t="shared" si="22"/>
        <v>2.8249188603731592</v>
      </c>
      <c r="BW25" s="32">
        <f t="shared" si="23"/>
        <v>8.5</v>
      </c>
      <c r="BX25" s="35">
        <f t="shared" si="23"/>
        <v>42.288557213930346</v>
      </c>
    </row>
    <row r="26" spans="1:76" ht="12.75" customHeight="1" x14ac:dyDescent="0.2">
      <c r="A26" s="10" t="s">
        <v>25</v>
      </c>
      <c r="B26" s="19"/>
      <c r="C26" s="4" t="str">
        <f>IF(AND((B26&gt;0),(B$4&gt;0)),(B26/B$4*100),"")</f>
        <v/>
      </c>
      <c r="D26" s="19">
        <v>1.4</v>
      </c>
      <c r="E26" s="4">
        <f>IF(AND((D26&gt;0),(D$4&gt;0)),(D26/D$4*100),"")</f>
        <v>7.3684210526315779</v>
      </c>
      <c r="F26" s="19">
        <v>1.6</v>
      </c>
      <c r="G26" s="4">
        <f>IF(AND((F26&gt;0),(F$4&gt;0)),(F26/F$4*100),"")</f>
        <v>7.1748878923766819</v>
      </c>
      <c r="H26" s="19">
        <v>1.5</v>
      </c>
      <c r="I26" s="4">
        <f>IF(AND((H26&gt;0),(H$4&gt;0)),(H26/H$4*100),"")</f>
        <v>7.2815533980582519</v>
      </c>
      <c r="J26" s="19"/>
      <c r="K26" s="4" t="str">
        <f>IF(AND((J26&gt;0),(J$4&gt;0)),(J26/J$4*100),"")</f>
        <v/>
      </c>
      <c r="L26" s="19"/>
      <c r="M26" s="4" t="str">
        <f>IF(AND((L26&gt;0),(L$4&gt;0)),(L26/L$4*100),"")</f>
        <v/>
      </c>
      <c r="N26" s="19">
        <v>1.5</v>
      </c>
      <c r="O26" s="4">
        <f>IF(AND((N26&gt;0),(N$4&gt;0)),(N26/N$4*100),"")</f>
        <v>7.4257425742574252</v>
      </c>
      <c r="P26" s="19">
        <v>1.5</v>
      </c>
      <c r="Q26" s="4">
        <f>IF(AND((P26&gt;0),(P$4&gt;0)),(P26/P$4*100),"")</f>
        <v>6.9124423963133648</v>
      </c>
      <c r="R26" s="19"/>
      <c r="S26" s="4" t="str">
        <f>IF(AND((R26&gt;0),(R$4&gt;0)),(R26/R$4*100),"")</f>
        <v/>
      </c>
      <c r="T26" s="19">
        <v>1.5</v>
      </c>
      <c r="U26" s="4">
        <f>IF(AND((T26&gt;0),(T$4&gt;0)),(T26/T$4*100),"")</f>
        <v>6.666666666666667</v>
      </c>
      <c r="V26" s="19">
        <v>1.5</v>
      </c>
      <c r="W26" s="4">
        <f>IF(AND((V26&gt;0),(V$4&gt;0)),(V26/V$4*100),"")</f>
        <v>7.1770334928229662</v>
      </c>
      <c r="X26" s="19">
        <v>1.2</v>
      </c>
      <c r="Y26" s="4">
        <f>IF(AND((X26&gt;0),(X$4&gt;0)),(X26/X$4*100),"")</f>
        <v>5.5045871559633026</v>
      </c>
      <c r="Z26" s="19">
        <v>1.2</v>
      </c>
      <c r="AA26" s="4">
        <f>IF(AND((Z26&gt;0),(Z$4&gt;0)),(Z26/Z$4*100),"")</f>
        <v>7.6433121019108281</v>
      </c>
      <c r="AB26" s="19">
        <v>1.6</v>
      </c>
      <c r="AC26" s="4">
        <f>IF(AND((AB26&gt;0),(AB$4&gt;0)),(AB26/AB$4*100),"")</f>
        <v>6.8376068376068382</v>
      </c>
      <c r="AD26" s="19"/>
      <c r="AE26" s="4" t="str">
        <f>IF(AND((AD26&gt;0),(AD$4&gt;0)),(AD26/AD$4*100),"")</f>
        <v/>
      </c>
      <c r="AF26" s="19"/>
      <c r="AG26" s="4" t="str">
        <f t="shared" si="160"/>
        <v/>
      </c>
      <c r="AH26" s="19"/>
      <c r="AI26" s="4" t="str">
        <f t="shared" si="161"/>
        <v/>
      </c>
      <c r="AJ26" s="19"/>
      <c r="AK26" s="4" t="str">
        <f t="shared" si="162"/>
        <v/>
      </c>
      <c r="AL26" s="19"/>
      <c r="AM26" s="4" t="str">
        <f t="shared" si="163"/>
        <v/>
      </c>
      <c r="AN26" s="19"/>
      <c r="AO26" s="4" t="str">
        <f t="shared" si="164"/>
        <v/>
      </c>
      <c r="AP26" s="19"/>
      <c r="AQ26" s="4" t="str">
        <f t="shared" si="165"/>
        <v/>
      </c>
      <c r="AR26" s="19"/>
      <c r="AS26" s="4" t="str">
        <f t="shared" si="166"/>
        <v/>
      </c>
      <c r="AT26" s="19"/>
      <c r="AU26" s="4" t="str">
        <f t="shared" si="167"/>
        <v/>
      </c>
      <c r="AV26" s="19"/>
      <c r="AW26" s="4" t="str">
        <f t="shared" si="168"/>
        <v/>
      </c>
      <c r="AX26" s="19"/>
      <c r="AY26" s="4" t="str">
        <f t="shared" si="169"/>
        <v/>
      </c>
      <c r="AZ26" s="19"/>
      <c r="BA26" s="4" t="str">
        <f t="shared" si="170"/>
        <v/>
      </c>
      <c r="BB26" s="19"/>
      <c r="BC26" s="4" t="str">
        <f t="shared" si="171"/>
        <v/>
      </c>
      <c r="BD26" s="19"/>
      <c r="BE26" s="4" t="str">
        <f t="shared" si="172"/>
        <v/>
      </c>
      <c r="BF26" s="19"/>
      <c r="BG26" s="4" t="str">
        <f t="shared" si="173"/>
        <v/>
      </c>
      <c r="BH26" s="19"/>
      <c r="BI26" s="4" t="str">
        <f t="shared" si="174"/>
        <v/>
      </c>
      <c r="BK26" s="57" t="s">
        <v>25</v>
      </c>
      <c r="BL26" s="30">
        <f t="shared" si="15"/>
        <v>10</v>
      </c>
      <c r="BM26" s="31">
        <f t="shared" si="16"/>
        <v>1.2</v>
      </c>
      <c r="BN26" s="32" t="str">
        <f t="shared" si="17"/>
        <v>–</v>
      </c>
      <c r="BO26" s="33">
        <f t="shared" si="18"/>
        <v>1.6</v>
      </c>
      <c r="BP26" s="34">
        <f t="shared" si="19"/>
        <v>5.5045871559633026</v>
      </c>
      <c r="BQ26" s="35" t="str">
        <f t="shared" si="39"/>
        <v>–</v>
      </c>
      <c r="BR26" s="36">
        <f t="shared" si="20"/>
        <v>7.6433121019108281</v>
      </c>
      <c r="BS26" s="37">
        <f t="shared" si="21"/>
        <v>1.4499999999999997</v>
      </c>
      <c r="BT26" s="38">
        <f t="shared" si="21"/>
        <v>6.9992253568607907</v>
      </c>
      <c r="BU26" s="32">
        <f t="shared" si="22"/>
        <v>0.14337208778404381</v>
      </c>
      <c r="BV26" s="39">
        <f t="shared" si="22"/>
        <v>0.60124341328044995</v>
      </c>
      <c r="BW26" s="32" t="str">
        <f t="shared" si="23"/>
        <v>?</v>
      </c>
      <c r="BX26" s="35" t="str">
        <f t="shared" si="23"/>
        <v>?</v>
      </c>
    </row>
    <row r="27" spans="1:76" ht="12.75" customHeight="1" x14ac:dyDescent="0.2">
      <c r="A27" s="10" t="s">
        <v>26</v>
      </c>
      <c r="B27" s="66" t="str">
        <f>IF(AND((B26&gt;0),(B25&gt;0)),(B26/B25),"")</f>
        <v/>
      </c>
      <c r="C27" s="4" t="s">
        <v>3</v>
      </c>
      <c r="D27" s="66">
        <f>IF(AND((D26&gt;0),(D25&gt;0)),(D26/D25),"")</f>
        <v>0.14893617021276595</v>
      </c>
      <c r="E27" s="4" t="s">
        <v>3</v>
      </c>
      <c r="F27" s="66">
        <f>IF(AND((F26&gt;0),(F25&gt;0)),(F26/F25),"")</f>
        <v>0.15384615384615385</v>
      </c>
      <c r="G27" s="4" t="s">
        <v>3</v>
      </c>
      <c r="H27" s="66">
        <f>IF(AND((H26&gt;0),(H25&gt;0)),(H26/H25),"")</f>
        <v>0.15151515151515152</v>
      </c>
      <c r="I27" s="4" t="s">
        <v>3</v>
      </c>
      <c r="J27" s="66" t="str">
        <f>IF(AND((J26&gt;0),(J25&gt;0)),(J26/J25),"")</f>
        <v/>
      </c>
      <c r="K27" s="4" t="s">
        <v>3</v>
      </c>
      <c r="L27" s="66" t="str">
        <f>IF(AND((L26&gt;0),(L25&gt;0)),(L26/L25),"")</f>
        <v/>
      </c>
      <c r="M27" s="4" t="s">
        <v>3</v>
      </c>
      <c r="N27" s="66">
        <f>IF(AND((N26&gt;0),(N25&gt;0)),(N26/N25),"")</f>
        <v>0.14705882352941177</v>
      </c>
      <c r="O27" s="4" t="s">
        <v>3</v>
      </c>
      <c r="P27" s="66">
        <f>IF(AND((P26&gt;0),(P25&gt;0)),(P26/P25),"")</f>
        <v>0.14150943396226415</v>
      </c>
      <c r="Q27" s="4" t="s">
        <v>3</v>
      </c>
      <c r="R27" s="66" t="str">
        <f>IF(AND((R26&gt;0),(R25&gt;0)),(R26/R25),"")</f>
        <v/>
      </c>
      <c r="S27" s="4" t="s">
        <v>3</v>
      </c>
      <c r="T27" s="66">
        <f>IF(AND((T26&gt;0),(T25&gt;0)),(T26/T25),"")</f>
        <v>0.14150943396226415</v>
      </c>
      <c r="U27" s="4" t="s">
        <v>3</v>
      </c>
      <c r="V27" s="66">
        <f>IF(AND((V26&gt;0),(V25&gt;0)),(V26/V25),"")</f>
        <v>0.15789473684210525</v>
      </c>
      <c r="W27" s="4" t="s">
        <v>3</v>
      </c>
      <c r="X27" s="66">
        <f>IF(AND((X26&gt;0),(X25&gt;0)),(X26/X25),"")</f>
        <v>0.11764705882352941</v>
      </c>
      <c r="Y27" s="4" t="s">
        <v>3</v>
      </c>
      <c r="Z27" s="66">
        <f>IF(AND((Z26&gt;0),(Z25&gt;0)),(Z26/Z25),"")</f>
        <v>0.16666666666666666</v>
      </c>
      <c r="AA27" s="4" t="s">
        <v>3</v>
      </c>
      <c r="AB27" s="66">
        <f>IF(AND((AB26&gt;0),(AB25&gt;0)),(AB26/AB25),"")</f>
        <v>0.1702127659574468</v>
      </c>
      <c r="AC27" s="4" t="s">
        <v>3</v>
      </c>
      <c r="AD27" s="66" t="str">
        <f>IF(AND((AD26&gt;0),(AD25&gt;0)),(AD26/AD25),"")</f>
        <v/>
      </c>
      <c r="AE27" s="4" t="s">
        <v>3</v>
      </c>
      <c r="AF27" s="66" t="str">
        <f t="shared" ref="AF27" si="175">IF(AND((AF26&gt;0),(AF25&gt;0)),(AF26/AF25),"")</f>
        <v/>
      </c>
      <c r="AG27" s="4" t="s">
        <v>3</v>
      </c>
      <c r="AH27" s="66" t="str">
        <f t="shared" ref="AH27" si="176">IF(AND((AH26&gt;0),(AH25&gt;0)),(AH26/AH25),"")</f>
        <v/>
      </c>
      <c r="AI27" s="4" t="s">
        <v>3</v>
      </c>
      <c r="AJ27" s="66" t="str">
        <f t="shared" ref="AJ27" si="177">IF(AND((AJ26&gt;0),(AJ25&gt;0)),(AJ26/AJ25),"")</f>
        <v/>
      </c>
      <c r="AK27" s="4" t="s">
        <v>3</v>
      </c>
      <c r="AL27" s="66" t="str">
        <f t="shared" ref="AL27" si="178">IF(AND((AL26&gt;0),(AL25&gt;0)),(AL26/AL25),"")</f>
        <v/>
      </c>
      <c r="AM27" s="4" t="s">
        <v>3</v>
      </c>
      <c r="AN27" s="66" t="str">
        <f t="shared" ref="AN27" si="179">IF(AND((AN26&gt;0),(AN25&gt;0)),(AN26/AN25),"")</f>
        <v/>
      </c>
      <c r="AO27" s="4" t="s">
        <v>3</v>
      </c>
      <c r="AP27" s="66" t="str">
        <f t="shared" ref="AP27" si="180">IF(AND((AP26&gt;0),(AP25&gt;0)),(AP26/AP25),"")</f>
        <v/>
      </c>
      <c r="AQ27" s="4" t="s">
        <v>3</v>
      </c>
      <c r="AR27" s="66" t="str">
        <f t="shared" ref="AR27" si="181">IF(AND((AR26&gt;0),(AR25&gt;0)),(AR26/AR25),"")</f>
        <v/>
      </c>
      <c r="AS27" s="4" t="s">
        <v>3</v>
      </c>
      <c r="AT27" s="66" t="str">
        <f t="shared" ref="AT27" si="182">IF(AND((AT26&gt;0),(AT25&gt;0)),(AT26/AT25),"")</f>
        <v/>
      </c>
      <c r="AU27" s="4" t="s">
        <v>3</v>
      </c>
      <c r="AV27" s="66" t="str">
        <f t="shared" ref="AV27" si="183">IF(AND((AV26&gt;0),(AV25&gt;0)),(AV26/AV25),"")</f>
        <v/>
      </c>
      <c r="AW27" s="4" t="s">
        <v>3</v>
      </c>
      <c r="AX27" s="66" t="str">
        <f t="shared" ref="AX27" si="184">IF(AND((AX26&gt;0),(AX25&gt;0)),(AX26/AX25),"")</f>
        <v/>
      </c>
      <c r="AY27" s="4" t="s">
        <v>3</v>
      </c>
      <c r="AZ27" s="66" t="str">
        <f t="shared" ref="AZ27" si="185">IF(AND((AZ26&gt;0),(AZ25&gt;0)),(AZ26/AZ25),"")</f>
        <v/>
      </c>
      <c r="BA27" s="4" t="s">
        <v>3</v>
      </c>
      <c r="BB27" s="66" t="str">
        <f t="shared" ref="BB27" si="186">IF(AND((BB26&gt;0),(BB25&gt;0)),(BB26/BB25),"")</f>
        <v/>
      </c>
      <c r="BC27" s="4" t="s">
        <v>3</v>
      </c>
      <c r="BD27" s="66" t="str">
        <f t="shared" ref="BD27" si="187">IF(AND((BD26&gt;0),(BD25&gt;0)),(BD26/BD25),"")</f>
        <v/>
      </c>
      <c r="BE27" s="4" t="s">
        <v>3</v>
      </c>
      <c r="BF27" s="66" t="str">
        <f t="shared" ref="BF27" si="188">IF(AND((BF26&gt;0),(BF25&gt;0)),(BF26/BF25),"")</f>
        <v/>
      </c>
      <c r="BG27" s="4" t="s">
        <v>3</v>
      </c>
      <c r="BH27" s="66" t="str">
        <f t="shared" ref="BH27" si="189">IF(AND((BH26&gt;0),(BH25&gt;0)),(BH26/BH25),"")</f>
        <v/>
      </c>
      <c r="BI27" s="4" t="s">
        <v>3</v>
      </c>
      <c r="BK27" s="57" t="s">
        <v>26</v>
      </c>
      <c r="BL27" s="30">
        <f t="shared" si="15"/>
        <v>10</v>
      </c>
      <c r="BM27" s="40">
        <f t="shared" si="16"/>
        <v>0.11764705882352941</v>
      </c>
      <c r="BN27" s="22" t="str">
        <f t="shared" si="17"/>
        <v>–</v>
      </c>
      <c r="BO27" s="41">
        <f t="shared" si="18"/>
        <v>0.1702127659574468</v>
      </c>
      <c r="BP27" s="24" t="str">
        <f t="shared" si="19"/>
        <v/>
      </c>
      <c r="BQ27" s="6" t="s">
        <v>3</v>
      </c>
      <c r="BR27" s="26" t="str">
        <f t="shared" si="20"/>
        <v/>
      </c>
      <c r="BS27" s="42">
        <f t="shared" si="21"/>
        <v>0.14967963953177596</v>
      </c>
      <c r="BT27" s="28" t="s">
        <v>3</v>
      </c>
      <c r="BU27" s="43">
        <f t="shared" si="22"/>
        <v>1.4777600577143609E-2</v>
      </c>
      <c r="BV27" s="29" t="s">
        <v>3</v>
      </c>
      <c r="BW27" s="22" t="str">
        <f t="shared" si="23"/>
        <v>?</v>
      </c>
      <c r="BX27" s="25" t="s">
        <v>3</v>
      </c>
    </row>
    <row r="28" spans="1:76" ht="12.75" customHeight="1" x14ac:dyDescent="0.2">
      <c r="A28" s="15" t="s">
        <v>15</v>
      </c>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17"/>
      <c r="AC28" s="3"/>
      <c r="AD28" s="17"/>
      <c r="AE28" s="3"/>
      <c r="AF28" s="17"/>
      <c r="AG28" s="3"/>
      <c r="AH28" s="17"/>
      <c r="AI28" s="3"/>
      <c r="AJ28" s="17"/>
      <c r="AK28" s="3"/>
      <c r="AL28" s="17"/>
      <c r="AM28" s="3"/>
      <c r="AN28" s="17"/>
      <c r="AO28" s="3"/>
      <c r="AP28" s="17"/>
      <c r="AQ28" s="3"/>
      <c r="AR28" s="17"/>
      <c r="AS28" s="3"/>
      <c r="AT28" s="17"/>
      <c r="AU28" s="3"/>
      <c r="AV28" s="17"/>
      <c r="AW28" s="3"/>
      <c r="AX28" s="17"/>
      <c r="AY28" s="3"/>
      <c r="AZ28" s="17"/>
      <c r="BA28" s="3"/>
      <c r="BB28" s="17"/>
      <c r="BC28" s="3"/>
      <c r="BD28" s="17"/>
      <c r="BE28" s="3"/>
      <c r="BF28" s="17"/>
      <c r="BG28" s="3"/>
      <c r="BH28" s="17"/>
      <c r="BI28" s="3"/>
      <c r="BK28" s="56" t="s">
        <v>15</v>
      </c>
      <c r="BL28" s="30"/>
      <c r="BM28" s="21"/>
      <c r="BN28" s="22"/>
      <c r="BO28" s="23"/>
      <c r="BP28" s="24"/>
      <c r="BQ28" s="25"/>
      <c r="BR28" s="26"/>
      <c r="BS28" s="27"/>
      <c r="BT28" s="28"/>
      <c r="BU28" s="22"/>
      <c r="BV28" s="29"/>
      <c r="BW28" s="22"/>
      <c r="BX28" s="25"/>
    </row>
    <row r="29" spans="1:76" ht="12.75" customHeight="1" x14ac:dyDescent="0.2">
      <c r="A29" s="10" t="s">
        <v>24</v>
      </c>
      <c r="B29" s="19">
        <v>10.4</v>
      </c>
      <c r="C29" s="4">
        <f>IF(AND((B29&gt;0),(B$4&gt;0)),(B29/B$4*100),"")</f>
        <v>51.741293532338304</v>
      </c>
      <c r="D29" s="19">
        <v>10</v>
      </c>
      <c r="E29" s="4">
        <f>IF(AND((D29&gt;0),(D$4&gt;0)),(D29/D$4*100),"")</f>
        <v>52.631578947368418</v>
      </c>
      <c r="F29" s="19">
        <v>10</v>
      </c>
      <c r="G29" s="4">
        <f>IF(AND((F29&gt;0),(F$4&gt;0)),(F29/F$4*100),"")</f>
        <v>44.843049327354258</v>
      </c>
      <c r="H29" s="19">
        <v>11.1</v>
      </c>
      <c r="I29" s="4">
        <f>IF(AND((H29&gt;0),(H$4&gt;0)),(H29/H$4*100),"")</f>
        <v>53.883495145631066</v>
      </c>
      <c r="J29" s="19">
        <v>11</v>
      </c>
      <c r="K29" s="4">
        <f>IF(AND((J29&gt;0),(J$4&gt;0)),(J29/J$4*100),"")</f>
        <v>52.884615384615387</v>
      </c>
      <c r="L29" s="19">
        <v>9.9</v>
      </c>
      <c r="M29" s="4">
        <f>IF(AND((L29&gt;0),(L$4&gt;0)),(L29/L$4*100),"")</f>
        <v>48.529411764705884</v>
      </c>
      <c r="N29" s="19">
        <v>11.4</v>
      </c>
      <c r="O29" s="4">
        <f>IF(AND((N29&gt;0),(N$4&gt;0)),(N29/N$4*100),"")</f>
        <v>56.43564356435644</v>
      </c>
      <c r="P29" s="19">
        <v>11.5</v>
      </c>
      <c r="Q29" s="4">
        <f>IF(AND((P29&gt;0),(P$4&gt;0)),(P29/P$4*100),"")</f>
        <v>52.995391705069125</v>
      </c>
      <c r="R29" s="19">
        <v>10</v>
      </c>
      <c r="S29" s="4">
        <f>IF(AND((R29&gt;0),(R$4&gt;0)),(R29/R$4*100),"")</f>
        <v>52.356020942408378</v>
      </c>
      <c r="T29" s="19">
        <v>11</v>
      </c>
      <c r="U29" s="4">
        <f>IF(AND((T29&gt;0),(T$4&gt;0)),(T29/T$4*100),"")</f>
        <v>48.888888888888886</v>
      </c>
      <c r="V29" s="19">
        <v>10.9</v>
      </c>
      <c r="W29" s="4">
        <f>IF(AND((V29&gt;0),(V$4&gt;0)),(V29/V$4*100),"")</f>
        <v>52.153110047846894</v>
      </c>
      <c r="X29" s="19">
        <v>10.9</v>
      </c>
      <c r="Y29" s="4">
        <f>IF(AND((X29&gt;0),(X$4&gt;0)),(X29/X$4*100),"")</f>
        <v>50</v>
      </c>
      <c r="Z29" s="19">
        <v>7.5</v>
      </c>
      <c r="AA29" s="4">
        <f>IF(AND((Z29&gt;0),(Z$4&gt;0)),(Z29/Z$4*100),"")</f>
        <v>47.770700636942678</v>
      </c>
      <c r="AB29" s="19">
        <v>9.3000000000000007</v>
      </c>
      <c r="AC29" s="4">
        <f>IF(AND((AB29&gt;0),(AB$4&gt;0)),(AB29/AB$4*100),"")</f>
        <v>39.743589743589745</v>
      </c>
      <c r="AD29" s="19"/>
      <c r="AE29" s="4" t="str">
        <f>IF(AND((AD29&gt;0),(AD$4&gt;0)),(AD29/AD$4*100),"")</f>
        <v/>
      </c>
      <c r="AF29" s="19"/>
      <c r="AG29" s="4" t="str">
        <f t="shared" ref="AG29:AG30" si="190">IF(AND((AF29&gt;0),(AF$4&gt;0)),(AF29/AF$4*100),"")</f>
        <v/>
      </c>
      <c r="AH29" s="19"/>
      <c r="AI29" s="4" t="str">
        <f t="shared" ref="AI29:AI30" si="191">IF(AND((AH29&gt;0),(AH$4&gt;0)),(AH29/AH$4*100),"")</f>
        <v/>
      </c>
      <c r="AJ29" s="19"/>
      <c r="AK29" s="4" t="str">
        <f t="shared" ref="AK29:AK30" si="192">IF(AND((AJ29&gt;0),(AJ$4&gt;0)),(AJ29/AJ$4*100),"")</f>
        <v/>
      </c>
      <c r="AL29" s="19"/>
      <c r="AM29" s="4" t="str">
        <f t="shared" ref="AM29:AM30" si="193">IF(AND((AL29&gt;0),(AL$4&gt;0)),(AL29/AL$4*100),"")</f>
        <v/>
      </c>
      <c r="AN29" s="19"/>
      <c r="AO29" s="4" t="str">
        <f t="shared" ref="AO29:AO30" si="194">IF(AND((AN29&gt;0),(AN$4&gt;0)),(AN29/AN$4*100),"")</f>
        <v/>
      </c>
      <c r="AP29" s="19"/>
      <c r="AQ29" s="4" t="str">
        <f t="shared" ref="AQ29:AQ30" si="195">IF(AND((AP29&gt;0),(AP$4&gt;0)),(AP29/AP$4*100),"")</f>
        <v/>
      </c>
      <c r="AR29" s="19"/>
      <c r="AS29" s="4" t="str">
        <f t="shared" ref="AS29:AS30" si="196">IF(AND((AR29&gt;0),(AR$4&gt;0)),(AR29/AR$4*100),"")</f>
        <v/>
      </c>
      <c r="AT29" s="19"/>
      <c r="AU29" s="4" t="str">
        <f t="shared" ref="AU29:AU30" si="197">IF(AND((AT29&gt;0),(AT$4&gt;0)),(AT29/AT$4*100),"")</f>
        <v/>
      </c>
      <c r="AV29" s="19"/>
      <c r="AW29" s="4" t="str">
        <f t="shared" ref="AW29:AW30" si="198">IF(AND((AV29&gt;0),(AV$4&gt;0)),(AV29/AV$4*100),"")</f>
        <v/>
      </c>
      <c r="AX29" s="19"/>
      <c r="AY29" s="4" t="str">
        <f t="shared" ref="AY29:AY30" si="199">IF(AND((AX29&gt;0),(AX$4&gt;0)),(AX29/AX$4*100),"")</f>
        <v/>
      </c>
      <c r="AZ29" s="19"/>
      <c r="BA29" s="4" t="str">
        <f t="shared" ref="BA29:BA30" si="200">IF(AND((AZ29&gt;0),(AZ$4&gt;0)),(AZ29/AZ$4*100),"")</f>
        <v/>
      </c>
      <c r="BB29" s="19"/>
      <c r="BC29" s="4" t="str">
        <f t="shared" ref="BC29:BC30" si="201">IF(AND((BB29&gt;0),(BB$4&gt;0)),(BB29/BB$4*100),"")</f>
        <v/>
      </c>
      <c r="BD29" s="19"/>
      <c r="BE29" s="4" t="str">
        <f t="shared" ref="BE29:BE30" si="202">IF(AND((BD29&gt;0),(BD$4&gt;0)),(BD29/BD$4*100),"")</f>
        <v/>
      </c>
      <c r="BF29" s="19"/>
      <c r="BG29" s="4" t="str">
        <f t="shared" ref="BG29:BG30" si="203">IF(AND((BF29&gt;0),(BF$4&gt;0)),(BF29/BF$4*100),"")</f>
        <v/>
      </c>
      <c r="BH29" s="19"/>
      <c r="BI29" s="4" t="str">
        <f t="shared" ref="BI29:BI30" si="204">IF(AND((BH29&gt;0),(BH$4&gt;0)),(BH29/BH$4*100),"")</f>
        <v/>
      </c>
      <c r="BK29" s="57" t="s">
        <v>24</v>
      </c>
      <c r="BL29" s="30">
        <f t="shared" si="15"/>
        <v>14</v>
      </c>
      <c r="BM29" s="31">
        <f t="shared" si="16"/>
        <v>7.5</v>
      </c>
      <c r="BN29" s="32" t="str">
        <f t="shared" si="17"/>
        <v>–</v>
      </c>
      <c r="BO29" s="33">
        <f t="shared" si="18"/>
        <v>11.5</v>
      </c>
      <c r="BP29" s="34">
        <f t="shared" si="19"/>
        <v>39.743589743589745</v>
      </c>
      <c r="BQ29" s="35" t="str">
        <f t="shared" si="39"/>
        <v>–</v>
      </c>
      <c r="BR29" s="36">
        <f t="shared" si="20"/>
        <v>56.43564356435644</v>
      </c>
      <c r="BS29" s="37">
        <f t="shared" si="21"/>
        <v>10.35</v>
      </c>
      <c r="BT29" s="38">
        <f t="shared" si="21"/>
        <v>50.34691354507968</v>
      </c>
      <c r="BU29" s="32">
        <f t="shared" si="22"/>
        <v>1.0464224768228176</v>
      </c>
      <c r="BV29" s="39">
        <f t="shared" si="22"/>
        <v>4.2281713385626194</v>
      </c>
      <c r="BW29" s="32">
        <f t="shared" si="23"/>
        <v>10.4</v>
      </c>
      <c r="BX29" s="35">
        <f t="shared" si="23"/>
        <v>51.741293532338304</v>
      </c>
    </row>
    <row r="30" spans="1:76" ht="12.75" customHeight="1" x14ac:dyDescent="0.2">
      <c r="A30" s="10" t="s">
        <v>25</v>
      </c>
      <c r="B30" s="19">
        <v>1.5</v>
      </c>
      <c r="C30" s="4">
        <f>IF(AND((B30&gt;0),(B$4&gt;0)),(B30/B$4*100),"")</f>
        <v>7.4626865671641784</v>
      </c>
      <c r="D30" s="19">
        <v>1.4</v>
      </c>
      <c r="E30" s="4">
        <f>IF(AND((D30&gt;0),(D$4&gt;0)),(D30/D$4*100),"")</f>
        <v>7.3684210526315779</v>
      </c>
      <c r="F30" s="19"/>
      <c r="G30" s="4" t="str">
        <f>IF(AND((F30&gt;0),(F$4&gt;0)),(F30/F$4*100),"")</f>
        <v/>
      </c>
      <c r="H30" s="19"/>
      <c r="I30" s="4" t="str">
        <f>IF(AND((H30&gt;0),(H$4&gt;0)),(H30/H$4*100),"")</f>
        <v/>
      </c>
      <c r="J30" s="19"/>
      <c r="K30" s="4" t="str">
        <f>IF(AND((J30&gt;0),(J$4&gt;0)),(J30/J$4*100),"")</f>
        <v/>
      </c>
      <c r="L30" s="19">
        <v>1.4</v>
      </c>
      <c r="M30" s="4">
        <f>IF(AND((L30&gt;0),(L$4&gt;0)),(L30/L$4*100),"")</f>
        <v>6.8627450980392162</v>
      </c>
      <c r="N30" s="19"/>
      <c r="O30" s="4" t="str">
        <f>IF(AND((N30&gt;0),(N$4&gt;0)),(N30/N$4*100),"")</f>
        <v/>
      </c>
      <c r="P30" s="19"/>
      <c r="Q30" s="4" t="str">
        <f t="shared" ref="Q30" si="205">IF(AND((P30&gt;0),(P$4&gt;0)),(P30/P$4*100),"")</f>
        <v/>
      </c>
      <c r="R30" s="19"/>
      <c r="S30" s="4" t="str">
        <f>IF(AND((R30&gt;0),(R$4&gt;0)),(R30/R$4*100),"")</f>
        <v/>
      </c>
      <c r="T30" s="19"/>
      <c r="U30" s="4" t="str">
        <f>IF(AND((T30&gt;0),(T$4&gt;0)),(T30/T$4*100),"")</f>
        <v/>
      </c>
      <c r="V30" s="19"/>
      <c r="W30" s="4" t="str">
        <f>IF(AND((V30&gt;0),(V$4&gt;0)),(V30/V$4*100),"")</f>
        <v/>
      </c>
      <c r="X30" s="19"/>
      <c r="Y30" s="4" t="str">
        <f>IF(AND((X30&gt;0),(X$4&gt;0)),(X30/X$4*100),"")</f>
        <v/>
      </c>
      <c r="Z30" s="19"/>
      <c r="AA30" s="4" t="str">
        <f>IF(AND((Z30&gt;0),(Z$4&gt;0)),(Z30/Z$4*100),"")</f>
        <v/>
      </c>
      <c r="AB30" s="19">
        <v>1.7</v>
      </c>
      <c r="AC30" s="4">
        <f>IF(AND((AB30&gt;0),(AB$4&gt;0)),(AB30/AB$4*100),"")</f>
        <v>7.2649572649572658</v>
      </c>
      <c r="AD30" s="19"/>
      <c r="AE30" s="4" t="str">
        <f t="shared" ref="AE30" si="206">IF(AND((AD30&gt;0),(AD$4&gt;0)),(AD30/AD$4*100),"")</f>
        <v/>
      </c>
      <c r="AF30" s="19"/>
      <c r="AG30" s="4" t="str">
        <f t="shared" si="190"/>
        <v/>
      </c>
      <c r="AH30" s="19"/>
      <c r="AI30" s="4" t="str">
        <f t="shared" si="191"/>
        <v/>
      </c>
      <c r="AJ30" s="19"/>
      <c r="AK30" s="4" t="str">
        <f t="shared" si="192"/>
        <v/>
      </c>
      <c r="AL30" s="19"/>
      <c r="AM30" s="4" t="str">
        <f t="shared" si="193"/>
        <v/>
      </c>
      <c r="AN30" s="19"/>
      <c r="AO30" s="4" t="str">
        <f t="shared" si="194"/>
        <v/>
      </c>
      <c r="AP30" s="19"/>
      <c r="AQ30" s="4" t="str">
        <f t="shared" si="195"/>
        <v/>
      </c>
      <c r="AR30" s="19"/>
      <c r="AS30" s="4" t="str">
        <f t="shared" si="196"/>
        <v/>
      </c>
      <c r="AT30" s="19"/>
      <c r="AU30" s="4" t="str">
        <f t="shared" si="197"/>
        <v/>
      </c>
      <c r="AV30" s="19"/>
      <c r="AW30" s="4" t="str">
        <f t="shared" si="198"/>
        <v/>
      </c>
      <c r="AX30" s="19"/>
      <c r="AY30" s="4" t="str">
        <f t="shared" si="199"/>
        <v/>
      </c>
      <c r="AZ30" s="19"/>
      <c r="BA30" s="4" t="str">
        <f t="shared" si="200"/>
        <v/>
      </c>
      <c r="BB30" s="19"/>
      <c r="BC30" s="4" t="str">
        <f t="shared" si="201"/>
        <v/>
      </c>
      <c r="BD30" s="19"/>
      <c r="BE30" s="4" t="str">
        <f t="shared" si="202"/>
        <v/>
      </c>
      <c r="BF30" s="19"/>
      <c r="BG30" s="4" t="str">
        <f t="shared" si="203"/>
        <v/>
      </c>
      <c r="BH30" s="19"/>
      <c r="BI30" s="4" t="str">
        <f t="shared" si="204"/>
        <v/>
      </c>
      <c r="BK30" s="57" t="s">
        <v>25</v>
      </c>
      <c r="BL30" s="30">
        <f t="shared" si="15"/>
        <v>4</v>
      </c>
      <c r="BM30" s="31">
        <f t="shared" si="16"/>
        <v>1.4</v>
      </c>
      <c r="BN30" s="32" t="str">
        <f t="shared" si="17"/>
        <v>–</v>
      </c>
      <c r="BO30" s="33">
        <f t="shared" si="18"/>
        <v>1.7</v>
      </c>
      <c r="BP30" s="34">
        <f t="shared" si="19"/>
        <v>6.8627450980392162</v>
      </c>
      <c r="BQ30" s="35" t="str">
        <f t="shared" si="39"/>
        <v>–</v>
      </c>
      <c r="BR30" s="36">
        <f t="shared" si="20"/>
        <v>7.4626865671641784</v>
      </c>
      <c r="BS30" s="37">
        <f t="shared" si="21"/>
        <v>1.5</v>
      </c>
      <c r="BT30" s="38">
        <f t="shared" si="21"/>
        <v>7.2397024956980598</v>
      </c>
      <c r="BU30" s="32">
        <f t="shared" si="22"/>
        <v>0.14142135623730953</v>
      </c>
      <c r="BV30" s="39">
        <f t="shared" si="22"/>
        <v>0.2639602533505867</v>
      </c>
      <c r="BW30" s="32">
        <f t="shared" si="23"/>
        <v>1.5</v>
      </c>
      <c r="BX30" s="35">
        <f t="shared" si="23"/>
        <v>7.4626865671641784</v>
      </c>
    </row>
    <row r="31" spans="1:76" ht="12.75" customHeight="1" thickBot="1" x14ac:dyDescent="0.25">
      <c r="A31" s="10" t="s">
        <v>26</v>
      </c>
      <c r="B31" s="66">
        <f>IF(AND((B30&gt;0),(B29&gt;0)),(B30/B29),"")</f>
        <v>0.14423076923076922</v>
      </c>
      <c r="C31" s="4" t="s">
        <v>3</v>
      </c>
      <c r="D31" s="66">
        <f>IF(AND((D30&gt;0),(D29&gt;0)),(D30/D29),"")</f>
        <v>0.13999999999999999</v>
      </c>
      <c r="E31" s="4" t="s">
        <v>3</v>
      </c>
      <c r="F31" s="66" t="str">
        <f>IF(AND((F30&gt;0),(F29&gt;0)),(F30/F29),"")</f>
        <v/>
      </c>
      <c r="G31" s="4" t="s">
        <v>3</v>
      </c>
      <c r="H31" s="66" t="str">
        <f>IF(AND((H30&gt;0),(H29&gt;0)),(H30/H29),"")</f>
        <v/>
      </c>
      <c r="I31" s="4" t="s">
        <v>3</v>
      </c>
      <c r="J31" s="66" t="str">
        <f>IF(AND((J30&gt;0),(J29&gt;0)),(J30/J29),"")</f>
        <v/>
      </c>
      <c r="K31" s="4" t="s">
        <v>3</v>
      </c>
      <c r="L31" s="66">
        <f>IF(AND((L30&gt;0),(L29&gt;0)),(L30/L29),"")</f>
        <v>0.14141414141414141</v>
      </c>
      <c r="M31" s="4" t="s">
        <v>3</v>
      </c>
      <c r="N31" s="66" t="str">
        <f>IF(AND((N30&gt;0),(N29&gt;0)),(N30/N29),"")</f>
        <v/>
      </c>
      <c r="O31" s="4" t="s">
        <v>3</v>
      </c>
      <c r="P31" s="66" t="str">
        <f t="shared" ref="P31" si="207">IF(AND((P30&gt;0),(P29&gt;0)),(P30/P29),"")</f>
        <v/>
      </c>
      <c r="Q31" s="4" t="s">
        <v>3</v>
      </c>
      <c r="R31" s="66" t="str">
        <f>IF(AND((R30&gt;0),(R29&gt;0)),(R30/R29),"")</f>
        <v/>
      </c>
      <c r="S31" s="4" t="s">
        <v>3</v>
      </c>
      <c r="T31" s="66" t="str">
        <f>IF(AND((T30&gt;0),(T29&gt;0)),(T30/T29),"")</f>
        <v/>
      </c>
      <c r="U31" s="4" t="s">
        <v>3</v>
      </c>
      <c r="V31" s="66" t="str">
        <f>IF(AND((V30&gt;0),(V29&gt;0)),(V30/V29),"")</f>
        <v/>
      </c>
      <c r="W31" s="4" t="s">
        <v>3</v>
      </c>
      <c r="X31" s="66" t="str">
        <f>IF(AND((X30&gt;0),(X29&gt;0)),(X30/X29),"")</f>
        <v/>
      </c>
      <c r="Y31" s="4" t="s">
        <v>3</v>
      </c>
      <c r="Z31" s="66" t="str">
        <f>IF(AND((Z30&gt;0),(Z29&gt;0)),(Z30/Z29),"")</f>
        <v/>
      </c>
      <c r="AA31" s="4" t="s">
        <v>3</v>
      </c>
      <c r="AB31" s="66">
        <f>IF(AND((AB30&gt;0),(AB29&gt;0)),(AB30/AB29),"")</f>
        <v>0.18279569892473116</v>
      </c>
      <c r="AC31" s="4" t="s">
        <v>3</v>
      </c>
      <c r="AD31" s="66" t="str">
        <f t="shared" ref="AD31" si="208">IF(AND((AD30&gt;0),(AD29&gt;0)),(AD30/AD29),"")</f>
        <v/>
      </c>
      <c r="AE31" s="4" t="s">
        <v>3</v>
      </c>
      <c r="AF31" s="66" t="str">
        <f t="shared" ref="AF31" si="209">IF(AND((AF30&gt;0),(AF29&gt;0)),(AF30/AF29),"")</f>
        <v/>
      </c>
      <c r="AG31" s="4" t="s">
        <v>3</v>
      </c>
      <c r="AH31" s="66" t="str">
        <f t="shared" ref="AH31" si="210">IF(AND((AH30&gt;0),(AH29&gt;0)),(AH30/AH29),"")</f>
        <v/>
      </c>
      <c r="AI31" s="4" t="s">
        <v>3</v>
      </c>
      <c r="AJ31" s="66" t="str">
        <f t="shared" ref="AJ31" si="211">IF(AND((AJ30&gt;0),(AJ29&gt;0)),(AJ30/AJ29),"")</f>
        <v/>
      </c>
      <c r="AK31" s="4" t="s">
        <v>3</v>
      </c>
      <c r="AL31" s="66" t="str">
        <f t="shared" ref="AL31" si="212">IF(AND((AL30&gt;0),(AL29&gt;0)),(AL30/AL29),"")</f>
        <v/>
      </c>
      <c r="AM31" s="4" t="s">
        <v>3</v>
      </c>
      <c r="AN31" s="66" t="str">
        <f t="shared" ref="AN31" si="213">IF(AND((AN30&gt;0),(AN29&gt;0)),(AN30/AN29),"")</f>
        <v/>
      </c>
      <c r="AO31" s="4" t="s">
        <v>3</v>
      </c>
      <c r="AP31" s="66" t="str">
        <f t="shared" ref="AP31" si="214">IF(AND((AP30&gt;0),(AP29&gt;0)),(AP30/AP29),"")</f>
        <v/>
      </c>
      <c r="AQ31" s="4" t="s">
        <v>3</v>
      </c>
      <c r="AR31" s="66" t="str">
        <f t="shared" ref="AR31" si="215">IF(AND((AR30&gt;0),(AR29&gt;0)),(AR30/AR29),"")</f>
        <v/>
      </c>
      <c r="AS31" s="4" t="s">
        <v>3</v>
      </c>
      <c r="AT31" s="66" t="str">
        <f t="shared" ref="AT31" si="216">IF(AND((AT30&gt;0),(AT29&gt;0)),(AT30/AT29),"")</f>
        <v/>
      </c>
      <c r="AU31" s="4" t="s">
        <v>3</v>
      </c>
      <c r="AV31" s="66" t="str">
        <f t="shared" ref="AV31" si="217">IF(AND((AV30&gt;0),(AV29&gt;0)),(AV30/AV29),"")</f>
        <v/>
      </c>
      <c r="AW31" s="4" t="s">
        <v>3</v>
      </c>
      <c r="AX31" s="66" t="str">
        <f t="shared" ref="AX31" si="218">IF(AND((AX30&gt;0),(AX29&gt;0)),(AX30/AX29),"")</f>
        <v/>
      </c>
      <c r="AY31" s="4" t="s">
        <v>3</v>
      </c>
      <c r="AZ31" s="66" t="str">
        <f t="shared" ref="AZ31" si="219">IF(AND((AZ30&gt;0),(AZ29&gt;0)),(AZ30/AZ29),"")</f>
        <v/>
      </c>
      <c r="BA31" s="4" t="s">
        <v>3</v>
      </c>
      <c r="BB31" s="66" t="str">
        <f t="shared" ref="BB31" si="220">IF(AND((BB30&gt;0),(BB29&gt;0)),(BB30/BB29),"")</f>
        <v/>
      </c>
      <c r="BC31" s="4" t="s">
        <v>3</v>
      </c>
      <c r="BD31" s="66" t="str">
        <f t="shared" ref="BD31" si="221">IF(AND((BD30&gt;0),(BD29&gt;0)),(BD30/BD29),"")</f>
        <v/>
      </c>
      <c r="BE31" s="4" t="s">
        <v>3</v>
      </c>
      <c r="BF31" s="66" t="str">
        <f t="shared" ref="BF31" si="222">IF(AND((BF30&gt;0),(BF29&gt;0)),(BF30/BF29),"")</f>
        <v/>
      </c>
      <c r="BG31" s="4" t="s">
        <v>3</v>
      </c>
      <c r="BH31" s="66" t="str">
        <f t="shared" ref="BH31" si="223">IF(AND((BH30&gt;0),(BH29&gt;0)),(BH30/BH29),"")</f>
        <v/>
      </c>
      <c r="BI31" s="4" t="s">
        <v>3</v>
      </c>
      <c r="BK31" s="58" t="s">
        <v>26</v>
      </c>
      <c r="BL31" s="44">
        <f t="shared" si="15"/>
        <v>4</v>
      </c>
      <c r="BM31" s="45">
        <f t="shared" si="16"/>
        <v>0.13999999999999999</v>
      </c>
      <c r="BN31" s="46" t="str">
        <f t="shared" si="17"/>
        <v>–</v>
      </c>
      <c r="BO31" s="47">
        <f t="shared" si="18"/>
        <v>0.18279569892473116</v>
      </c>
      <c r="BP31" s="48" t="str">
        <f t="shared" si="19"/>
        <v/>
      </c>
      <c r="BQ31" s="49" t="s">
        <v>3</v>
      </c>
      <c r="BR31" s="50" t="str">
        <f t="shared" si="20"/>
        <v/>
      </c>
      <c r="BS31" s="51">
        <f t="shared" si="21"/>
        <v>0.15211015239241044</v>
      </c>
      <c r="BT31" s="52" t="s">
        <v>3</v>
      </c>
      <c r="BU31" s="53">
        <f t="shared" si="22"/>
        <v>2.053247741838804E-2</v>
      </c>
      <c r="BV31" s="54" t="s">
        <v>3</v>
      </c>
      <c r="BW31" s="46">
        <f t="shared" si="23"/>
        <v>0.14423076923076922</v>
      </c>
      <c r="BX31" s="49" t="s">
        <v>3</v>
      </c>
    </row>
    <row r="32" spans="1:76" s="89" customFormat="1" ht="12.75" customHeight="1" x14ac:dyDescent="0.2">
      <c r="A32" s="84"/>
      <c r="B32" s="85"/>
      <c r="C32" s="86"/>
      <c r="D32" s="87"/>
      <c r="E32" s="88"/>
      <c r="F32" s="87"/>
      <c r="G32" s="88"/>
      <c r="H32" s="87"/>
      <c r="I32" s="88"/>
      <c r="J32" s="87"/>
      <c r="K32" s="88"/>
      <c r="L32" s="87"/>
      <c r="M32" s="88"/>
      <c r="N32" s="87"/>
      <c r="O32" s="88"/>
      <c r="P32" s="87"/>
      <c r="Q32" s="88"/>
      <c r="R32" s="87"/>
      <c r="S32" s="88"/>
      <c r="T32" s="87"/>
      <c r="U32" s="88"/>
      <c r="V32" s="87"/>
      <c r="W32" s="88"/>
      <c r="X32" s="87"/>
      <c r="Y32" s="88"/>
      <c r="Z32" s="87"/>
      <c r="AA32" s="88"/>
      <c r="AB32" s="87"/>
      <c r="AC32" s="88"/>
      <c r="AD32" s="87"/>
      <c r="AE32" s="88"/>
      <c r="AF32" s="87"/>
      <c r="AG32" s="88"/>
      <c r="AH32" s="87"/>
      <c r="AI32" s="88"/>
      <c r="AJ32" s="87"/>
      <c r="AK32" s="88"/>
      <c r="AL32" s="87"/>
      <c r="AM32" s="88"/>
      <c r="AN32" s="87"/>
      <c r="AO32" s="88"/>
      <c r="AP32" s="87"/>
      <c r="AQ32" s="88"/>
      <c r="AR32" s="87"/>
      <c r="AS32" s="88"/>
      <c r="AT32" s="87"/>
      <c r="AU32" s="88"/>
      <c r="AV32" s="87"/>
      <c r="AW32" s="88"/>
      <c r="AX32" s="87"/>
      <c r="AY32" s="88"/>
      <c r="AZ32" s="87"/>
      <c r="BA32" s="88"/>
      <c r="BB32" s="87"/>
      <c r="BC32" s="88"/>
      <c r="BD32" s="87"/>
      <c r="BE32" s="88"/>
      <c r="BF32" s="87"/>
      <c r="BG32" s="88"/>
      <c r="BH32" s="87"/>
      <c r="BI32" s="88"/>
      <c r="BK32" s="90"/>
      <c r="BL32" s="91"/>
      <c r="BM32" s="92"/>
      <c r="BN32" s="83"/>
      <c r="BO32" s="93"/>
      <c r="BP32" s="94"/>
      <c r="BQ32" s="95"/>
      <c r="BR32" s="96"/>
      <c r="BS32" s="97"/>
      <c r="BT32" s="95"/>
      <c r="BU32" s="97"/>
      <c r="BV32" s="95"/>
    </row>
  </sheetData>
  <sheetProtection formatCells="0" formatColumns="0" formatRows="0" insertColumns="0" insertRows="0" deleteColumns="0" deleteRows="0"/>
  <mergeCells count="38">
    <mergeCell ref="BW1:BX1"/>
    <mergeCell ref="X1:Y1"/>
    <mergeCell ref="B1:C1"/>
    <mergeCell ref="D1:E1"/>
    <mergeCell ref="F1:G1"/>
    <mergeCell ref="H1:I1"/>
    <mergeCell ref="J1:K1"/>
    <mergeCell ref="L1:M1"/>
    <mergeCell ref="N1:O1"/>
    <mergeCell ref="P1:Q1"/>
    <mergeCell ref="R1:S1"/>
    <mergeCell ref="T1:U1"/>
    <mergeCell ref="V1:W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BM2:BO2"/>
    <mergeCell ref="BP2:BR2"/>
    <mergeCell ref="AX1:AY1"/>
    <mergeCell ref="AZ1:BA1"/>
    <mergeCell ref="BB1:BC1"/>
    <mergeCell ref="BD1:BE1"/>
    <mergeCell ref="BF1:BG1"/>
    <mergeCell ref="BH1:BI1"/>
    <mergeCell ref="BK1:BK2"/>
    <mergeCell ref="BL1:BL2"/>
    <mergeCell ref="BM1:BR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600"/>
  </sheetPr>
  <dimension ref="A1:BV32"/>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16384" width="9.140625" style="6"/>
  </cols>
  <sheetData>
    <row r="1" spans="1:74" ht="12.75" customHeight="1" x14ac:dyDescent="0.2">
      <c r="A1" s="5" t="s">
        <v>10</v>
      </c>
      <c r="B1" s="133">
        <v>1</v>
      </c>
      <c r="C1" s="133"/>
      <c r="D1" s="133">
        <v>2</v>
      </c>
      <c r="E1" s="133"/>
      <c r="F1" s="133">
        <v>3</v>
      </c>
      <c r="G1" s="133"/>
      <c r="H1" s="133">
        <v>4</v>
      </c>
      <c r="I1" s="133"/>
      <c r="J1" s="133">
        <v>5</v>
      </c>
      <c r="K1" s="133"/>
      <c r="L1" s="133">
        <v>6</v>
      </c>
      <c r="M1" s="133"/>
      <c r="N1" s="133">
        <v>7</v>
      </c>
      <c r="O1" s="133"/>
      <c r="P1" s="133">
        <v>8</v>
      </c>
      <c r="Q1" s="133"/>
      <c r="R1" s="133">
        <v>9</v>
      </c>
      <c r="S1" s="133"/>
      <c r="T1" s="133">
        <v>10</v>
      </c>
      <c r="U1" s="133"/>
      <c r="V1" s="133">
        <v>11</v>
      </c>
      <c r="W1" s="133"/>
      <c r="X1" s="132">
        <v>12</v>
      </c>
      <c r="Y1" s="132"/>
      <c r="Z1" s="132">
        <v>13</v>
      </c>
      <c r="AA1" s="132"/>
      <c r="AB1" s="132">
        <v>14</v>
      </c>
      <c r="AC1" s="132"/>
      <c r="AD1" s="132">
        <v>15</v>
      </c>
      <c r="AE1" s="132"/>
      <c r="AF1" s="132">
        <v>16</v>
      </c>
      <c r="AG1" s="132"/>
      <c r="AH1" s="132">
        <v>17</v>
      </c>
      <c r="AI1" s="132"/>
      <c r="AJ1" s="132">
        <v>18</v>
      </c>
      <c r="AK1" s="132"/>
      <c r="AL1" s="132">
        <v>19</v>
      </c>
      <c r="AM1" s="132"/>
      <c r="AN1" s="132">
        <v>20</v>
      </c>
      <c r="AO1" s="132"/>
      <c r="AP1" s="132">
        <v>21</v>
      </c>
      <c r="AQ1" s="132"/>
      <c r="AR1" s="132">
        <v>22</v>
      </c>
      <c r="AS1" s="132"/>
      <c r="AT1" s="132">
        <v>23</v>
      </c>
      <c r="AU1" s="132"/>
      <c r="AV1" s="132">
        <v>24</v>
      </c>
      <c r="AW1" s="132"/>
      <c r="AX1" s="132">
        <v>25</v>
      </c>
      <c r="AY1" s="132"/>
      <c r="AZ1" s="132">
        <v>26</v>
      </c>
      <c r="BA1" s="132"/>
      <c r="BB1" s="132">
        <v>27</v>
      </c>
      <c r="BC1" s="132"/>
      <c r="BD1" s="132">
        <v>28</v>
      </c>
      <c r="BE1" s="132"/>
      <c r="BF1" s="132">
        <v>29</v>
      </c>
      <c r="BG1" s="132"/>
      <c r="BH1" s="132">
        <v>30</v>
      </c>
      <c r="BI1" s="132"/>
      <c r="BK1" s="134" t="s">
        <v>8</v>
      </c>
      <c r="BL1" s="136" t="s">
        <v>2</v>
      </c>
      <c r="BM1" s="138" t="s">
        <v>9</v>
      </c>
      <c r="BN1" s="138"/>
      <c r="BO1" s="138"/>
      <c r="BP1" s="138"/>
      <c r="BQ1" s="138"/>
      <c r="BR1" s="139"/>
      <c r="BS1" s="138" t="s">
        <v>0</v>
      </c>
      <c r="BT1" s="139"/>
      <c r="BU1" s="138" t="s">
        <v>1</v>
      </c>
      <c r="BV1" s="140"/>
    </row>
    <row r="2" spans="1:74" ht="12.75" customHeight="1" x14ac:dyDescent="0.2">
      <c r="A2" s="7" t="s">
        <v>8</v>
      </c>
      <c r="B2" s="8" t="s">
        <v>11</v>
      </c>
      <c r="C2" s="9" t="s">
        <v>30</v>
      </c>
      <c r="D2" s="8" t="s">
        <v>11</v>
      </c>
      <c r="E2" s="9" t="s">
        <v>30</v>
      </c>
      <c r="F2" s="8" t="s">
        <v>11</v>
      </c>
      <c r="G2" s="9" t="s">
        <v>30</v>
      </c>
      <c r="H2" s="8" t="s">
        <v>11</v>
      </c>
      <c r="I2" s="9" t="s">
        <v>30</v>
      </c>
      <c r="J2" s="8" t="s">
        <v>11</v>
      </c>
      <c r="K2" s="9" t="s">
        <v>30</v>
      </c>
      <c r="L2" s="8" t="s">
        <v>11</v>
      </c>
      <c r="M2" s="9" t="s">
        <v>30</v>
      </c>
      <c r="N2" s="8" t="s">
        <v>11</v>
      </c>
      <c r="O2" s="9" t="s">
        <v>30</v>
      </c>
      <c r="P2" s="8" t="s">
        <v>11</v>
      </c>
      <c r="Q2" s="9" t="s">
        <v>30</v>
      </c>
      <c r="R2" s="8" t="s">
        <v>11</v>
      </c>
      <c r="S2" s="9" t="s">
        <v>30</v>
      </c>
      <c r="T2" s="8" t="s">
        <v>11</v>
      </c>
      <c r="U2" s="9" t="s">
        <v>30</v>
      </c>
      <c r="V2" s="8" t="s">
        <v>11</v>
      </c>
      <c r="W2" s="9" t="s">
        <v>30</v>
      </c>
      <c r="X2" s="8" t="s">
        <v>11</v>
      </c>
      <c r="Y2" s="9" t="s">
        <v>30</v>
      </c>
      <c r="Z2" s="8" t="s">
        <v>11</v>
      </c>
      <c r="AA2" s="9" t="s">
        <v>30</v>
      </c>
      <c r="AB2" s="8" t="s">
        <v>11</v>
      </c>
      <c r="AC2" s="9" t="s">
        <v>30</v>
      </c>
      <c r="AD2" s="8" t="s">
        <v>11</v>
      </c>
      <c r="AE2" s="9" t="s">
        <v>30</v>
      </c>
      <c r="AF2" s="8" t="s">
        <v>11</v>
      </c>
      <c r="AG2" s="9" t="s">
        <v>30</v>
      </c>
      <c r="AH2" s="8" t="s">
        <v>11</v>
      </c>
      <c r="AI2" s="9" t="s">
        <v>30</v>
      </c>
      <c r="AJ2" s="8" t="s">
        <v>11</v>
      </c>
      <c r="AK2" s="9" t="s">
        <v>30</v>
      </c>
      <c r="AL2" s="8" t="s">
        <v>11</v>
      </c>
      <c r="AM2" s="9" t="s">
        <v>30</v>
      </c>
      <c r="AN2" s="8" t="s">
        <v>11</v>
      </c>
      <c r="AO2" s="9" t="s">
        <v>30</v>
      </c>
      <c r="AP2" s="8" t="s">
        <v>11</v>
      </c>
      <c r="AQ2" s="9" t="s">
        <v>30</v>
      </c>
      <c r="AR2" s="8" t="s">
        <v>11</v>
      </c>
      <c r="AS2" s="9" t="s">
        <v>30</v>
      </c>
      <c r="AT2" s="8" t="s">
        <v>11</v>
      </c>
      <c r="AU2" s="9" t="s">
        <v>30</v>
      </c>
      <c r="AV2" s="8" t="s">
        <v>11</v>
      </c>
      <c r="AW2" s="9" t="s">
        <v>30</v>
      </c>
      <c r="AX2" s="8" t="s">
        <v>11</v>
      </c>
      <c r="AY2" s="9" t="s">
        <v>30</v>
      </c>
      <c r="AZ2" s="8" t="s">
        <v>11</v>
      </c>
      <c r="BA2" s="9" t="s">
        <v>30</v>
      </c>
      <c r="BB2" s="8" t="s">
        <v>11</v>
      </c>
      <c r="BC2" s="9" t="s">
        <v>30</v>
      </c>
      <c r="BD2" s="8" t="s">
        <v>11</v>
      </c>
      <c r="BE2" s="9" t="s">
        <v>30</v>
      </c>
      <c r="BF2" s="8" t="s">
        <v>11</v>
      </c>
      <c r="BG2" s="9" t="s">
        <v>30</v>
      </c>
      <c r="BH2" s="8" t="s">
        <v>11</v>
      </c>
      <c r="BI2" s="9" t="s">
        <v>30</v>
      </c>
      <c r="BK2" s="135"/>
      <c r="BL2" s="137"/>
      <c r="BM2" s="141" t="s">
        <v>11</v>
      </c>
      <c r="BN2" s="141"/>
      <c r="BO2" s="141"/>
      <c r="BP2" s="142" t="s">
        <v>30</v>
      </c>
      <c r="BQ2" s="142"/>
      <c r="BR2" s="143"/>
      <c r="BS2" s="101" t="s">
        <v>11</v>
      </c>
      <c r="BT2" s="102" t="s">
        <v>30</v>
      </c>
      <c r="BU2" s="101" t="s">
        <v>11</v>
      </c>
      <c r="BV2" s="61" t="s">
        <v>30</v>
      </c>
    </row>
    <row r="3" spans="1:74" ht="12.75" customHeight="1" x14ac:dyDescent="0.2">
      <c r="A3" s="10" t="s">
        <v>4</v>
      </c>
      <c r="B3" s="11">
        <v>178</v>
      </c>
      <c r="C3" s="1">
        <f>IF(AND((B3&gt;0),(B$4&gt;0)),(B3/B$4*100),"")</f>
        <v>967.39130434782612</v>
      </c>
      <c r="D3" s="11">
        <v>186</v>
      </c>
      <c r="E3" s="1">
        <f>IF(AND((D3&gt;0),(D$4&gt;0)),(D3/D$4*100),"")</f>
        <v>963.7305699481866</v>
      </c>
      <c r="F3" s="11"/>
      <c r="G3" s="1" t="str">
        <f>IF(AND((F3&gt;0),(F$4&gt;0)),(F3/F$4*100),"")</f>
        <v/>
      </c>
      <c r="H3" s="11"/>
      <c r="I3" s="1" t="str">
        <f>IF(AND((H3&gt;0),(H$4&gt;0)),(H3/H$4*100),"")</f>
        <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2</v>
      </c>
      <c r="BM3" s="21">
        <f>IF(SUM(B3,D3,F3,H3,J3,L3,N3,P3,R3,T3,V3,X3,Z3,AB3,AD3,AF3,AH3,AJ3,AL3,AN3,AP3,AR3,AT3,AV3,AX3,AZ3,BB3,BD3,BF3,BH3)&gt;0,MIN(B3,D3,F3,H3,J3,L3,N3,P3,R3,T3,V3,X3,Z3,AB3,AD3,AF3,AH3,AJ3,AL3,AN3,AP3,AR3,AT3,AV3,AX3,AZ3,BB3,BD3,BF3,BH3),"")</f>
        <v>178</v>
      </c>
      <c r="BN3" s="22" t="str">
        <f>IF(COUNT(BM3)&gt;0,"–","?")</f>
        <v>–</v>
      </c>
      <c r="BO3" s="23">
        <f>IF(SUM(B3,D3,F3,H3,J3,L3,N3,P3,R3,T3,V3,X3,Z3,AB3,AD3,AF3,AH3,AJ3,AL3,AN3,AP3,AR3,AT3,AV3,AX3,AZ3,BB3,BD3,BF3,BH3)&gt;0,MAX(B3,D3,F3,H3,J3,L3,N3,P3,R3,T3,V3,X3,Z3,AB3,AD3,AF3,AH3,AJ3,AL3,AN3,AP3,AR3,AT3,AV3,AX3,AZ3,BB3,BD3,BF3,BH3),"")</f>
        <v>186</v>
      </c>
      <c r="BP3" s="24">
        <f>IF(SUM(C3,E3,G3,I3,K3,M3,O3,Q3,S3,U3,W3,Y3,AA3,AC3,AE3,AG3,AI3,AK3,AM3,AO3,AQ3,AS3,AU3,AW3,AY3,BA3,BC3,BE3,BG3,BI3)&gt;0,MIN(C3,E3,G3,I3,K3,M3,O3,Q3,S3,U3,W3,Y3,AA3,AC3,AE3,AG3,AI3,AK3,AM3,AO3,AQ3,AS3,AU3,AW3,AY3,BA3,BC3,BE3,BG3,BI3),"")</f>
        <v>963.7305699481866</v>
      </c>
      <c r="BQ3" s="25" t="str">
        <f>IF(COUNT(BP3)&gt;0,"–","?")</f>
        <v>–</v>
      </c>
      <c r="BR3" s="26">
        <f>IF(SUM(C3,E3,G3,I3,K3,M3,O3,Q3,S3,U3,W3,Y3,AA3,AC3,AE3,AG3,AI3,AK3,AM3,AO3,AQ3,AS3,AU3,AW3,AY3,BA3,BC3,BE3,BG3,BI3)&gt;0,MAX(C3,E3,G3,I3,K3,M3,O3,Q3,S3,U3,W3,Y3,AA3,AC3,AE3,AG3,AI3,AK3,AM3,AO3,AQ3,AS3,AU3,AW3,AY3,BA3,BC3,BE3,BG3,BI3),"")</f>
        <v>967.39130434782612</v>
      </c>
      <c r="BS3" s="27">
        <f>IF(SUM(B3,D3,F3,H3,J3,L3,N3,P3,R3,T3,V3,X3,Z3,AB3,AD3,AF3,AH3,AJ3,AL3,AN3,AP3,AR3,AT3,AV3,AX3,AZ3,BB3,BD3,BF3,BH3)&gt;0,AVERAGE(B3,D3,F3,H3,J3,L3,N3,P3,R3,T3,V3,X3,Z3,AB3,AD3,AF3,AH3,AJ3,AL3,AN3,AP3,AR3,AT3,AV3,AX3,AZ3,BB3,BD3,BF3,BH3),"?")</f>
        <v>182</v>
      </c>
      <c r="BT3" s="28">
        <f>IF(SUM(C3,E3,G3,I3,K3,M3,O3,Q3,S3,U3,W3,Y3,AA3,AC3,AE3,AG3,AI3,AK3,AM3,AO3,AQ3,AS3,AU3,AW3,AY3,BA3,BC3,BE3,BG3,BI3)&gt;0,AVERAGE(C3,E3,G3,I3,K3,M3,O3,Q3,S3,U3,W3,Y3,AA3,AC3,AE3,AG3,AI3,AK3,AM3,AO3,AQ3,AS3,AU3,AW3,AY3,BA3,BC3,BE3,BG3,BI3),"?")</f>
        <v>965.56093714800636</v>
      </c>
      <c r="BU3" s="22">
        <f>IF(COUNT(B3,D3,F3,H3,J3,L3,N3,P3,R3,T3,V3,X3,Z3,AB3,AD3,AF3,AH3,AJ3,AL3,AN3,AP3,AR3,AT3,AV3,AX3,AZ3,BB3,BD3,BF3,BH3)&gt;1,STDEV(B3,D3,F3,H3,J3,L3,N3,P3,R3,T3,V3,X3,Z3,AB3,AD3,AF3,AH3,AJ3,AL3,AN3,AP3,AR3,AT3,AV3,AX3,AZ3,BB3,BD3,BF3,BH3),"?")</f>
        <v>5.6568542494923806</v>
      </c>
      <c r="BV3" s="29">
        <f>IF(COUNT(C3,E3,G3,I3,K3,M3,O3,Q3,S3,U3,W3,Y3,AA3,AC3,AE3,AG3,AI3,AK3,AM3,AO3,AQ3,AS3,AU3,AW3,AY3,BA3,BC3,BE3,BG3,BI3)&gt;1,STDEV(C3,E3,G3,I3,K3,M3,O3,Q3,S3,U3,W3,Y3,AA3,AC3,AE3,AG3,AI3,AK3,AM3,AO3,AQ3,AS3,AU3,AW3,AY3,BA3,BC3,BE3,BG3,BI3),"?")</f>
        <v>2.5885301181079714</v>
      </c>
    </row>
    <row r="4" spans="1:74" ht="12.75" customHeight="1" x14ac:dyDescent="0.2">
      <c r="A4" s="13" t="s">
        <v>23</v>
      </c>
      <c r="B4" s="14">
        <v>18.399999999999999</v>
      </c>
      <c r="C4" s="2" t="s">
        <v>3</v>
      </c>
      <c r="D4" s="14">
        <v>19.3</v>
      </c>
      <c r="E4" s="2" t="s">
        <v>3</v>
      </c>
      <c r="F4" s="14"/>
      <c r="G4" s="2" t="s">
        <v>3</v>
      </c>
      <c r="H4" s="14"/>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23</v>
      </c>
      <c r="BL4" s="30">
        <f t="shared" ref="BL4:BL31" si="16">COUNT(B4,D4,F4,H4,J4,L4,N4,P4,R4,T4,V4,X4,Z4,AB4,AD4,AF4,AH4,AJ4,AL4,AN4,AP4,AR4,AT4,AV4,AX4,AZ4,BB4,BD4,BF4,BH4)</f>
        <v>2</v>
      </c>
      <c r="BM4" s="31">
        <f t="shared" ref="BM4:BM31" si="17">IF(SUM(B4,D4,F4,H4,J4,L4,N4,P4,R4,T4,V4,X4,Z4,AB4,AD4,AF4,AH4,AJ4,AL4,AN4,AP4,AR4,AT4,AV4,AX4,AZ4,BB4,BD4,BF4,BH4)&gt;0,MIN(B4,D4,F4,H4,J4,L4,N4,P4,R4,T4,V4,X4,Z4,AB4,AD4,AF4,AH4,AJ4,AL4,AN4,AP4,AR4,AT4,AV4,AX4,AZ4,BB4,BD4,BF4,BH4),"")</f>
        <v>18.399999999999999</v>
      </c>
      <c r="BN4" s="32" t="str">
        <f t="shared" ref="BN4:BN31" si="18">IF(COUNT(BM4)&gt;0,"–","?")</f>
        <v>–</v>
      </c>
      <c r="BO4" s="33">
        <f t="shared" ref="BO4:BO31" si="19">IF(SUM(B4,D4,F4,H4,J4,L4,N4,P4,R4,T4,V4,X4,Z4,AB4,AD4,AF4,AH4,AJ4,AL4,AN4,AP4,AR4,AT4,AV4,AX4,AZ4,BB4,BD4,BF4,BH4)&gt;0,MAX(B4,D4,F4,H4,J4,L4,N4,P4,R4,T4,V4,X4,Z4,AB4,AD4,AF4,AH4,AJ4,AL4,AN4,AP4,AR4,AT4,AV4,AX4,AZ4,BB4,BD4,BF4,BH4),"")</f>
        <v>19.3</v>
      </c>
      <c r="BP4" s="34" t="str">
        <f t="shared" ref="BP4:BP31" si="20">IF(SUM(C4,E4,G4,I4,K4,M4,O4,Q4,S4,U4,W4,Y4,AA4,AC4,AE4,AG4,AI4,AK4,AM4,AO4,AQ4,AS4,AU4,AW4,AY4,BA4,BC4,BE4,BG4,BI4)&gt;0,MIN(C4,E4,G4,I4,K4,M4,O4,Q4,S4,U4,W4,Y4,AA4,AC4,AE4,AG4,AI4,AK4,AM4,AO4,AQ4,AS4,AU4,AW4,AY4,BA4,BC4,BE4,BG4,BI4),"")</f>
        <v/>
      </c>
      <c r="BQ4" s="6" t="s">
        <v>3</v>
      </c>
      <c r="BR4" s="36" t="str">
        <f t="shared" ref="BR4:BR31" si="21">IF(SUM(C4,E4,G4,I4,K4,M4,O4,Q4,S4,U4,W4,Y4,AA4,AC4,AE4,AG4,AI4,AK4,AM4,AO4,AQ4,AS4,AU4,AW4,AY4,BA4,BC4,BE4,BG4,BI4)&gt;0,MAX(C4,E4,G4,I4,K4,M4,O4,Q4,S4,U4,W4,Y4,AA4,AC4,AE4,AG4,AI4,AK4,AM4,AO4,AQ4,AS4,AU4,AW4,AY4,BA4,BC4,BE4,BG4,BI4),"")</f>
        <v/>
      </c>
      <c r="BS4" s="37">
        <f t="shared" ref="BS4:BT31" si="22">IF(SUM(B4,D4,F4,H4,J4,L4,N4,P4,R4,T4,V4,X4,Z4,AB4,AD4,AF4,AH4,AJ4,AL4,AN4,AP4,AR4,AT4,AV4,AX4,AZ4,BB4,BD4,BF4,BH4)&gt;0,AVERAGE(B4,D4,F4,H4,J4,L4,N4,P4,R4,T4,V4,X4,Z4,AB4,AD4,AF4,AH4,AJ4,AL4,AN4,AP4,AR4,AT4,AV4,AX4,AZ4,BB4,BD4,BF4,BH4),"?")</f>
        <v>18.850000000000001</v>
      </c>
      <c r="BT4" s="38" t="s">
        <v>3</v>
      </c>
      <c r="BU4" s="32">
        <f t="shared" ref="BU4:BV31" si="23">IF(COUNT(B4,D4,F4,H4,J4,L4,N4,P4,R4,T4,V4,X4,Z4,AB4,AD4,AF4,AH4,AJ4,AL4,AN4,AP4,AR4,AT4,AV4,AX4,AZ4,BB4,BD4,BF4,BH4)&gt;1,STDEV(B4,D4,F4,H4,J4,L4,N4,P4,R4,T4,V4,X4,Z4,AB4,AD4,AF4,AH4,AJ4,AL4,AN4,AP4,AR4,AT4,AV4,AX4,AZ4,BB4,BD4,BF4,BH4),"?")</f>
        <v>0.63639610306789429</v>
      </c>
      <c r="BV4" s="39" t="s">
        <v>3</v>
      </c>
    </row>
    <row r="5" spans="1:74" ht="12.75" customHeight="1" x14ac:dyDescent="0.2">
      <c r="A5" s="16" t="s">
        <v>16</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16</v>
      </c>
      <c r="BL5" s="30"/>
      <c r="BM5" s="31"/>
      <c r="BN5" s="32"/>
      <c r="BO5" s="33"/>
      <c r="BP5" s="34"/>
      <c r="BQ5" s="35"/>
      <c r="BR5" s="36"/>
      <c r="BS5" s="37"/>
      <c r="BT5" s="38"/>
      <c r="BU5" s="32"/>
      <c r="BV5" s="39"/>
    </row>
    <row r="6" spans="1:74" ht="12.75" customHeight="1" x14ac:dyDescent="0.2">
      <c r="A6" s="10" t="s">
        <v>17</v>
      </c>
      <c r="B6" s="18">
        <v>6.6</v>
      </c>
      <c r="C6" s="4">
        <f>IF(AND((B6&gt;0),(B$4&gt;0)),(B6/B$4*100),"")</f>
        <v>35.869565217391305</v>
      </c>
      <c r="D6" s="18">
        <v>6.5</v>
      </c>
      <c r="E6" s="4">
        <f>IF(AND((D6&gt;0),(D$4&gt;0)),(D6/D$4*100),"")</f>
        <v>33.678756476683937</v>
      </c>
      <c r="F6" s="18"/>
      <c r="G6" s="4" t="str">
        <f>IF(AND((F6&gt;0),(F$4&gt;0)),(F6/F$4*100),"")</f>
        <v/>
      </c>
      <c r="H6" s="18"/>
      <c r="I6" s="4" t="str">
        <f>IF(AND((H6&gt;0),(H$4&gt;0)),(H6/H$4*100),"")</f>
        <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4">IF(AND((AD6&gt;0),(AD$4&gt;0)),(AD6/AD$4*100),"")</f>
        <v/>
      </c>
      <c r="AF6" s="18"/>
      <c r="AG6" s="4" t="str">
        <f t="shared" ref="AG6:AG10" si="25">IF(AND((AF6&gt;0),(AF$4&gt;0)),(AF6/AF$4*100),"")</f>
        <v/>
      </c>
      <c r="AH6" s="18"/>
      <c r="AI6" s="4" t="str">
        <f t="shared" ref="AI6:AI10" si="26">IF(AND((AH6&gt;0),(AH$4&gt;0)),(AH6/AH$4*100),"")</f>
        <v/>
      </c>
      <c r="AJ6" s="18"/>
      <c r="AK6" s="4" t="str">
        <f t="shared" ref="AK6:AK10" si="27">IF(AND((AJ6&gt;0),(AJ$4&gt;0)),(AJ6/AJ$4*100),"")</f>
        <v/>
      </c>
      <c r="AL6" s="18"/>
      <c r="AM6" s="4" t="str">
        <f t="shared" ref="AM6:AM10" si="28">IF(AND((AL6&gt;0),(AL$4&gt;0)),(AL6/AL$4*100),"")</f>
        <v/>
      </c>
      <c r="AN6" s="18"/>
      <c r="AO6" s="4" t="str">
        <f t="shared" ref="AO6:AO10" si="29">IF(AND((AN6&gt;0),(AN$4&gt;0)),(AN6/AN$4*100),"")</f>
        <v/>
      </c>
      <c r="AP6" s="18"/>
      <c r="AQ6" s="4" t="str">
        <f t="shared" ref="AQ6:AQ10" si="30">IF(AND((AP6&gt;0),(AP$4&gt;0)),(AP6/AP$4*100),"")</f>
        <v/>
      </c>
      <c r="AR6" s="18"/>
      <c r="AS6" s="4" t="str">
        <f t="shared" ref="AS6:AS10" si="31">IF(AND((AR6&gt;0),(AR$4&gt;0)),(AR6/AR$4*100),"")</f>
        <v/>
      </c>
      <c r="AT6" s="18"/>
      <c r="AU6" s="4" t="str">
        <f t="shared" ref="AU6:AU10" si="32">IF(AND((AT6&gt;0),(AT$4&gt;0)),(AT6/AT$4*100),"")</f>
        <v/>
      </c>
      <c r="AV6" s="18"/>
      <c r="AW6" s="4" t="str">
        <f t="shared" ref="AW6:AW10" si="33">IF(AND((AV6&gt;0),(AV$4&gt;0)),(AV6/AV$4*100),"")</f>
        <v/>
      </c>
      <c r="AX6" s="18"/>
      <c r="AY6" s="4" t="str">
        <f t="shared" ref="AY6:AY10" si="34">IF(AND((AX6&gt;0),(AX$4&gt;0)),(AX6/AX$4*100),"")</f>
        <v/>
      </c>
      <c r="AZ6" s="18"/>
      <c r="BA6" s="4" t="str">
        <f t="shared" ref="BA6:BA10" si="35">IF(AND((AZ6&gt;0),(AZ$4&gt;0)),(AZ6/AZ$4*100),"")</f>
        <v/>
      </c>
      <c r="BB6" s="18"/>
      <c r="BC6" s="4" t="str">
        <f t="shared" ref="BC6:BC10" si="36">IF(AND((BB6&gt;0),(BB$4&gt;0)),(BB6/BB$4*100),"")</f>
        <v/>
      </c>
      <c r="BD6" s="18"/>
      <c r="BE6" s="4" t="str">
        <f t="shared" ref="BE6:BE10" si="37">IF(AND((BD6&gt;0),(BD$4&gt;0)),(BD6/BD$4*100),"")</f>
        <v/>
      </c>
      <c r="BF6" s="18"/>
      <c r="BG6" s="4" t="str">
        <f t="shared" ref="BG6:BG10" si="38">IF(AND((BF6&gt;0),(BF$4&gt;0)),(BF6/BF$4*100),"")</f>
        <v/>
      </c>
      <c r="BH6" s="18"/>
      <c r="BI6" s="4" t="str">
        <f t="shared" ref="BI6:BI10" si="39">IF(AND((BH6&gt;0),(BH$4&gt;0)),(BH6/BH$4*100),"")</f>
        <v/>
      </c>
      <c r="BK6" s="57" t="s">
        <v>17</v>
      </c>
      <c r="BL6" s="30">
        <f t="shared" si="16"/>
        <v>2</v>
      </c>
      <c r="BM6" s="31">
        <f t="shared" si="17"/>
        <v>6.5</v>
      </c>
      <c r="BN6" s="32" t="str">
        <f t="shared" si="18"/>
        <v>–</v>
      </c>
      <c r="BO6" s="33">
        <f t="shared" si="19"/>
        <v>6.6</v>
      </c>
      <c r="BP6" s="34">
        <f t="shared" si="20"/>
        <v>33.678756476683937</v>
      </c>
      <c r="BQ6" s="35" t="str">
        <f t="shared" ref="BQ6:BQ30" si="40">IF(COUNT(BP6)&gt;0,"–","?")</f>
        <v>–</v>
      </c>
      <c r="BR6" s="36">
        <f t="shared" si="21"/>
        <v>35.869565217391305</v>
      </c>
      <c r="BS6" s="37">
        <f t="shared" si="22"/>
        <v>6.55</v>
      </c>
      <c r="BT6" s="38">
        <f t="shared" si="22"/>
        <v>34.774160847037621</v>
      </c>
      <c r="BU6" s="32">
        <f t="shared" si="23"/>
        <v>7.0710678118654502E-2</v>
      </c>
      <c r="BV6" s="39">
        <f t="shared" si="23"/>
        <v>1.5491357168369406</v>
      </c>
    </row>
    <row r="7" spans="1:74" ht="12.75" customHeight="1" x14ac:dyDescent="0.2">
      <c r="A7" s="10" t="s">
        <v>18</v>
      </c>
      <c r="B7" s="19">
        <v>5.5</v>
      </c>
      <c r="C7" s="4">
        <f>IF(AND((B7&gt;0),(B$4&gt;0)),(B7/B$4*100),"")</f>
        <v>29.891304347826093</v>
      </c>
      <c r="D7" s="19">
        <v>5</v>
      </c>
      <c r="E7" s="4">
        <f>IF(AND((D7&gt;0),(D$4&gt;0)),(D7/D$4*100),"")</f>
        <v>25.906735751295333</v>
      </c>
      <c r="F7" s="19"/>
      <c r="G7" s="4" t="str">
        <f>IF(AND((F7&gt;0),(F$4&gt;0)),(F7/F$4*100),"")</f>
        <v/>
      </c>
      <c r="H7" s="19"/>
      <c r="I7" s="4" t="str">
        <f>IF(AND((H7&gt;0),(H$4&gt;0)),(H7/H$4*100),"")</f>
        <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4"/>
        <v/>
      </c>
      <c r="AF7" s="19"/>
      <c r="AG7" s="4" t="str">
        <f t="shared" si="25"/>
        <v/>
      </c>
      <c r="AH7" s="19"/>
      <c r="AI7" s="4" t="str">
        <f t="shared" si="26"/>
        <v/>
      </c>
      <c r="AJ7" s="19"/>
      <c r="AK7" s="4" t="str">
        <f t="shared" si="27"/>
        <v/>
      </c>
      <c r="AL7" s="19"/>
      <c r="AM7" s="4" t="str">
        <f t="shared" si="28"/>
        <v/>
      </c>
      <c r="AN7" s="19"/>
      <c r="AO7" s="4" t="str">
        <f t="shared" si="29"/>
        <v/>
      </c>
      <c r="AP7" s="19"/>
      <c r="AQ7" s="4" t="str">
        <f t="shared" si="30"/>
        <v/>
      </c>
      <c r="AR7" s="19"/>
      <c r="AS7" s="4" t="str">
        <f t="shared" si="31"/>
        <v/>
      </c>
      <c r="AT7" s="19"/>
      <c r="AU7" s="4" t="str">
        <f t="shared" si="32"/>
        <v/>
      </c>
      <c r="AV7" s="19"/>
      <c r="AW7" s="4" t="str">
        <f t="shared" si="33"/>
        <v/>
      </c>
      <c r="AX7" s="19"/>
      <c r="AY7" s="4" t="str">
        <f t="shared" si="34"/>
        <v/>
      </c>
      <c r="AZ7" s="19"/>
      <c r="BA7" s="4" t="str">
        <f t="shared" si="35"/>
        <v/>
      </c>
      <c r="BB7" s="19"/>
      <c r="BC7" s="4" t="str">
        <f t="shared" si="36"/>
        <v/>
      </c>
      <c r="BD7" s="19"/>
      <c r="BE7" s="4" t="str">
        <f t="shared" si="37"/>
        <v/>
      </c>
      <c r="BF7" s="19"/>
      <c r="BG7" s="4" t="str">
        <f t="shared" si="38"/>
        <v/>
      </c>
      <c r="BH7" s="19"/>
      <c r="BI7" s="4" t="str">
        <f t="shared" si="39"/>
        <v/>
      </c>
      <c r="BK7" s="57" t="s">
        <v>18</v>
      </c>
      <c r="BL7" s="30">
        <f t="shared" si="16"/>
        <v>2</v>
      </c>
      <c r="BM7" s="31">
        <f t="shared" si="17"/>
        <v>5</v>
      </c>
      <c r="BN7" s="32" t="str">
        <f t="shared" si="18"/>
        <v>–</v>
      </c>
      <c r="BO7" s="33">
        <f t="shared" si="19"/>
        <v>5.5</v>
      </c>
      <c r="BP7" s="34">
        <f t="shared" si="20"/>
        <v>25.906735751295333</v>
      </c>
      <c r="BQ7" s="35" t="str">
        <f t="shared" si="40"/>
        <v>–</v>
      </c>
      <c r="BR7" s="36">
        <f t="shared" si="21"/>
        <v>29.891304347826093</v>
      </c>
      <c r="BS7" s="37">
        <f t="shared" si="22"/>
        <v>5.25</v>
      </c>
      <c r="BT7" s="38">
        <f t="shared" si="22"/>
        <v>27.899020049560711</v>
      </c>
      <c r="BU7" s="32">
        <f t="shared" si="23"/>
        <v>0.35355339059327379</v>
      </c>
      <c r="BV7" s="39">
        <f t="shared" si="23"/>
        <v>2.817515474709865</v>
      </c>
    </row>
    <row r="8" spans="1:74" ht="12.75" customHeight="1" x14ac:dyDescent="0.2">
      <c r="A8" s="10" t="s">
        <v>19</v>
      </c>
      <c r="B8" s="19"/>
      <c r="C8" s="4" t="str">
        <f>IF(AND((B8&gt;0),(B$4&gt;0)),(B8/B$4*100),"")</f>
        <v/>
      </c>
      <c r="D8" s="19">
        <v>13.2</v>
      </c>
      <c r="E8" s="4">
        <f>IF(AND((D8&gt;0),(D$4&gt;0)),(D8/D$4*100),"")</f>
        <v>68.393782383419691</v>
      </c>
      <c r="F8" s="19"/>
      <c r="G8" s="4" t="str">
        <f>IF(AND((F8&gt;0),(F$4&gt;0)),(F8/F$4*100),"")</f>
        <v/>
      </c>
      <c r="H8" s="19"/>
      <c r="I8" s="4" t="str">
        <f>IF(AND((H8&gt;0),(H$4&gt;0)),(H8/H$4*100),"")</f>
        <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4"/>
        <v/>
      </c>
      <c r="AF8" s="19"/>
      <c r="AG8" s="4" t="str">
        <f t="shared" si="25"/>
        <v/>
      </c>
      <c r="AH8" s="19"/>
      <c r="AI8" s="4" t="str">
        <f t="shared" si="26"/>
        <v/>
      </c>
      <c r="AJ8" s="19"/>
      <c r="AK8" s="4" t="str">
        <f t="shared" si="27"/>
        <v/>
      </c>
      <c r="AL8" s="19"/>
      <c r="AM8" s="4" t="str">
        <f t="shared" si="28"/>
        <v/>
      </c>
      <c r="AN8" s="19"/>
      <c r="AO8" s="4" t="str">
        <f t="shared" si="29"/>
        <v/>
      </c>
      <c r="AP8" s="19"/>
      <c r="AQ8" s="4" t="str">
        <f t="shared" si="30"/>
        <v/>
      </c>
      <c r="AR8" s="19"/>
      <c r="AS8" s="4" t="str">
        <f t="shared" si="31"/>
        <v/>
      </c>
      <c r="AT8" s="19"/>
      <c r="AU8" s="4" t="str">
        <f t="shared" si="32"/>
        <v/>
      </c>
      <c r="AV8" s="19"/>
      <c r="AW8" s="4" t="str">
        <f t="shared" si="33"/>
        <v/>
      </c>
      <c r="AX8" s="19"/>
      <c r="AY8" s="4" t="str">
        <f t="shared" si="34"/>
        <v/>
      </c>
      <c r="AZ8" s="19"/>
      <c r="BA8" s="4" t="str">
        <f t="shared" si="35"/>
        <v/>
      </c>
      <c r="BB8" s="19"/>
      <c r="BC8" s="4" t="str">
        <f t="shared" si="36"/>
        <v/>
      </c>
      <c r="BD8" s="19"/>
      <c r="BE8" s="4" t="str">
        <f t="shared" si="37"/>
        <v/>
      </c>
      <c r="BF8" s="19"/>
      <c r="BG8" s="4" t="str">
        <f t="shared" si="38"/>
        <v/>
      </c>
      <c r="BH8" s="19"/>
      <c r="BI8" s="4" t="str">
        <f t="shared" si="39"/>
        <v/>
      </c>
      <c r="BK8" s="57" t="s">
        <v>19</v>
      </c>
      <c r="BL8" s="30">
        <f t="shared" si="16"/>
        <v>1</v>
      </c>
      <c r="BM8" s="31">
        <f t="shared" si="17"/>
        <v>13.2</v>
      </c>
      <c r="BN8" s="32" t="str">
        <f t="shared" si="18"/>
        <v>–</v>
      </c>
      <c r="BO8" s="33">
        <f t="shared" si="19"/>
        <v>13.2</v>
      </c>
      <c r="BP8" s="34">
        <f t="shared" si="20"/>
        <v>68.393782383419691</v>
      </c>
      <c r="BQ8" s="35" t="str">
        <f t="shared" si="40"/>
        <v>–</v>
      </c>
      <c r="BR8" s="36">
        <f t="shared" si="21"/>
        <v>68.393782383419691</v>
      </c>
      <c r="BS8" s="37">
        <f t="shared" si="22"/>
        <v>13.2</v>
      </c>
      <c r="BT8" s="38">
        <f t="shared" si="22"/>
        <v>68.393782383419691</v>
      </c>
      <c r="BU8" s="32" t="str">
        <f t="shared" si="23"/>
        <v>?</v>
      </c>
      <c r="BV8" s="39" t="str">
        <f t="shared" si="23"/>
        <v>?</v>
      </c>
    </row>
    <row r="9" spans="1:74" ht="12.75" customHeight="1" x14ac:dyDescent="0.2">
      <c r="A9" s="10" t="s">
        <v>21</v>
      </c>
      <c r="B9" s="19">
        <v>3.9</v>
      </c>
      <c r="C9" s="4">
        <f>IF(AND((B9&gt;0),(B$4&gt;0)),(B9/B$4*100),"")</f>
        <v>21.195652173913047</v>
      </c>
      <c r="D9" s="19">
        <v>4.8</v>
      </c>
      <c r="E9" s="4">
        <f>IF(AND((D9&gt;0),(D$4&gt;0)),(D9/D$4*100),"")</f>
        <v>24.870466321243523</v>
      </c>
      <c r="F9" s="19"/>
      <c r="G9" s="4" t="str">
        <f>IF(AND((F9&gt;0),(F$4&gt;0)),(F9/F$4*100),"")</f>
        <v/>
      </c>
      <c r="H9" s="19"/>
      <c r="I9" s="4" t="str">
        <f>IF(AND((H9&gt;0),(H$4&gt;0)),(H9/H$4*100),"")</f>
        <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4"/>
        <v/>
      </c>
      <c r="AF9" s="19"/>
      <c r="AG9" s="4" t="str">
        <f t="shared" si="25"/>
        <v/>
      </c>
      <c r="AH9" s="19"/>
      <c r="AI9" s="4" t="str">
        <f t="shared" si="26"/>
        <v/>
      </c>
      <c r="AJ9" s="19"/>
      <c r="AK9" s="4" t="str">
        <f t="shared" si="27"/>
        <v/>
      </c>
      <c r="AL9" s="19"/>
      <c r="AM9" s="4" t="str">
        <f t="shared" si="28"/>
        <v/>
      </c>
      <c r="AN9" s="19"/>
      <c r="AO9" s="4" t="str">
        <f t="shared" si="29"/>
        <v/>
      </c>
      <c r="AP9" s="19"/>
      <c r="AQ9" s="4" t="str">
        <f t="shared" si="30"/>
        <v/>
      </c>
      <c r="AR9" s="19"/>
      <c r="AS9" s="4" t="str">
        <f t="shared" si="31"/>
        <v/>
      </c>
      <c r="AT9" s="19"/>
      <c r="AU9" s="4" t="str">
        <f t="shared" si="32"/>
        <v/>
      </c>
      <c r="AV9" s="19"/>
      <c r="AW9" s="4" t="str">
        <f t="shared" si="33"/>
        <v/>
      </c>
      <c r="AX9" s="19"/>
      <c r="AY9" s="4" t="str">
        <f t="shared" si="34"/>
        <v/>
      </c>
      <c r="AZ9" s="19"/>
      <c r="BA9" s="4" t="str">
        <f t="shared" si="35"/>
        <v/>
      </c>
      <c r="BB9" s="19"/>
      <c r="BC9" s="4" t="str">
        <f t="shared" si="36"/>
        <v/>
      </c>
      <c r="BD9" s="19"/>
      <c r="BE9" s="4" t="str">
        <f t="shared" si="37"/>
        <v/>
      </c>
      <c r="BF9" s="19"/>
      <c r="BG9" s="4" t="str">
        <f t="shared" si="38"/>
        <v/>
      </c>
      <c r="BH9" s="19"/>
      <c r="BI9" s="4" t="str">
        <f t="shared" si="39"/>
        <v/>
      </c>
      <c r="BK9" s="57" t="s">
        <v>21</v>
      </c>
      <c r="BL9" s="30">
        <f t="shared" si="16"/>
        <v>2</v>
      </c>
      <c r="BM9" s="31">
        <f t="shared" si="17"/>
        <v>3.9</v>
      </c>
      <c r="BN9" s="32" t="str">
        <f t="shared" si="18"/>
        <v>–</v>
      </c>
      <c r="BO9" s="33">
        <f t="shared" si="19"/>
        <v>4.8</v>
      </c>
      <c r="BP9" s="34">
        <f t="shared" si="20"/>
        <v>21.195652173913047</v>
      </c>
      <c r="BQ9" s="35" t="str">
        <f t="shared" si="40"/>
        <v>–</v>
      </c>
      <c r="BR9" s="36">
        <f t="shared" si="21"/>
        <v>24.870466321243523</v>
      </c>
      <c r="BS9" s="37">
        <f t="shared" si="22"/>
        <v>4.3499999999999996</v>
      </c>
      <c r="BT9" s="38">
        <f t="shared" si="22"/>
        <v>23.033059247578286</v>
      </c>
      <c r="BU9" s="32">
        <f t="shared" si="23"/>
        <v>0.63639610306789929</v>
      </c>
      <c r="BV9" s="39">
        <f t="shared" si="23"/>
        <v>2.5984860031776402</v>
      </c>
    </row>
    <row r="10" spans="1:74" ht="12.75" customHeight="1" x14ac:dyDescent="0.2">
      <c r="A10" s="10" t="s">
        <v>20</v>
      </c>
      <c r="B10" s="19">
        <v>13.8</v>
      </c>
      <c r="C10" s="4">
        <f>IF(AND((B10&gt;0),(B$4&gt;0)),(B10/B$4*100),"")</f>
        <v>75.000000000000014</v>
      </c>
      <c r="D10" s="19">
        <v>15.7</v>
      </c>
      <c r="E10" s="4">
        <f>IF(AND((D10&gt;0),(D$4&gt;0)),(D10/D$4*100),"")</f>
        <v>81.347150259067348</v>
      </c>
      <c r="F10" s="19"/>
      <c r="G10" s="4" t="str">
        <f>IF(AND((F10&gt;0),(F$4&gt;0)),(F10/F$4*100),"")</f>
        <v/>
      </c>
      <c r="H10" s="19"/>
      <c r="I10" s="4" t="str">
        <f>IF(AND((H10&gt;0),(H$4&gt;0)),(H10/H$4*100),"")</f>
        <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4"/>
        <v/>
      </c>
      <c r="AF10" s="19"/>
      <c r="AG10" s="4" t="str">
        <f t="shared" si="25"/>
        <v/>
      </c>
      <c r="AH10" s="19"/>
      <c r="AI10" s="4" t="str">
        <f t="shared" si="26"/>
        <v/>
      </c>
      <c r="AJ10" s="19"/>
      <c r="AK10" s="4" t="str">
        <f t="shared" si="27"/>
        <v/>
      </c>
      <c r="AL10" s="19"/>
      <c r="AM10" s="4" t="str">
        <f t="shared" si="28"/>
        <v/>
      </c>
      <c r="AN10" s="19"/>
      <c r="AO10" s="4" t="str">
        <f t="shared" si="29"/>
        <v/>
      </c>
      <c r="AP10" s="19"/>
      <c r="AQ10" s="4" t="str">
        <f t="shared" si="30"/>
        <v/>
      </c>
      <c r="AR10" s="19"/>
      <c r="AS10" s="4" t="str">
        <f t="shared" si="31"/>
        <v/>
      </c>
      <c r="AT10" s="19"/>
      <c r="AU10" s="4" t="str">
        <f t="shared" si="32"/>
        <v/>
      </c>
      <c r="AV10" s="19"/>
      <c r="AW10" s="4" t="str">
        <f t="shared" si="33"/>
        <v/>
      </c>
      <c r="AX10" s="19"/>
      <c r="AY10" s="4" t="str">
        <f t="shared" si="34"/>
        <v/>
      </c>
      <c r="AZ10" s="19"/>
      <c r="BA10" s="4" t="str">
        <f t="shared" si="35"/>
        <v/>
      </c>
      <c r="BB10" s="19"/>
      <c r="BC10" s="4" t="str">
        <f t="shared" si="36"/>
        <v/>
      </c>
      <c r="BD10" s="19"/>
      <c r="BE10" s="4" t="str">
        <f t="shared" si="37"/>
        <v/>
      </c>
      <c r="BF10" s="19"/>
      <c r="BG10" s="4" t="str">
        <f t="shared" si="38"/>
        <v/>
      </c>
      <c r="BH10" s="19"/>
      <c r="BI10" s="4" t="str">
        <f t="shared" si="39"/>
        <v/>
      </c>
      <c r="BK10" s="57" t="s">
        <v>20</v>
      </c>
      <c r="BL10" s="30">
        <f t="shared" si="16"/>
        <v>2</v>
      </c>
      <c r="BM10" s="31">
        <f t="shared" si="17"/>
        <v>13.8</v>
      </c>
      <c r="BN10" s="32" t="str">
        <f t="shared" si="18"/>
        <v>–</v>
      </c>
      <c r="BO10" s="33">
        <f t="shared" si="19"/>
        <v>15.7</v>
      </c>
      <c r="BP10" s="34">
        <f t="shared" si="20"/>
        <v>75.000000000000014</v>
      </c>
      <c r="BQ10" s="35" t="str">
        <f t="shared" si="40"/>
        <v>–</v>
      </c>
      <c r="BR10" s="36">
        <f t="shared" si="21"/>
        <v>81.347150259067348</v>
      </c>
      <c r="BS10" s="37">
        <f t="shared" si="22"/>
        <v>14.75</v>
      </c>
      <c r="BT10" s="38">
        <f t="shared" si="22"/>
        <v>78.173575129533674</v>
      </c>
      <c r="BU10" s="32">
        <f t="shared" si="23"/>
        <v>1.3435028842544392</v>
      </c>
      <c r="BV10" s="39">
        <f t="shared" si="23"/>
        <v>4.4881129893964635</v>
      </c>
    </row>
    <row r="11" spans="1:74" ht="12.75" customHeight="1" x14ac:dyDescent="0.2">
      <c r="A11" s="10" t="s">
        <v>28</v>
      </c>
      <c r="B11" s="66">
        <f>IF(AND((B10&gt;0),(B3&gt;0)),(B10/B3),"")</f>
        <v>7.7528089887640456E-2</v>
      </c>
      <c r="C11" s="4" t="s">
        <v>3</v>
      </c>
      <c r="D11" s="66">
        <f>IF(AND((D10&gt;0),(D3&gt;0)),(D10/D3),"")</f>
        <v>8.4408602150537637E-2</v>
      </c>
      <c r="E11" s="4" t="s">
        <v>3</v>
      </c>
      <c r="F11" s="66" t="str">
        <f>IF(AND((F10&gt;0),(F3&gt;0)),(F10/F3),"")</f>
        <v/>
      </c>
      <c r="G11" s="4" t="s">
        <v>3</v>
      </c>
      <c r="H11" s="66" t="str">
        <f>IF(AND((H10&gt;0),(H3&gt;0)),(H10/H3),"")</f>
        <v/>
      </c>
      <c r="I11" s="4" t="s">
        <v>3</v>
      </c>
      <c r="J11" s="66" t="str">
        <f>IF(AND((J10&gt;0),(J3&gt;0)),(J10/J3),"")</f>
        <v/>
      </c>
      <c r="K11" s="4" t="s">
        <v>3</v>
      </c>
      <c r="L11" s="66" t="str">
        <f>IF(AND((L10&gt;0),(L3&gt;0)),(L10/L3),"")</f>
        <v/>
      </c>
      <c r="M11" s="4" t="s">
        <v>3</v>
      </c>
      <c r="N11" s="66" t="str">
        <f>IF(AND((N10&gt;0),(N3&gt;0)),(N10/N3),"")</f>
        <v/>
      </c>
      <c r="O11" s="4" t="s">
        <v>3</v>
      </c>
      <c r="P11" s="66" t="str">
        <f>IF(AND((P10&gt;0),(P3&gt;0)),(P10/P3),"")</f>
        <v/>
      </c>
      <c r="Q11" s="4" t="s">
        <v>3</v>
      </c>
      <c r="R11" s="66" t="str">
        <f>IF(AND((R10&gt;0),(R3&gt;0)),(R10/R3),"")</f>
        <v/>
      </c>
      <c r="S11" s="4" t="s">
        <v>3</v>
      </c>
      <c r="T11" s="66" t="str">
        <f>IF(AND((T10&gt;0),(T3&gt;0)),(T10/T3),"")</f>
        <v/>
      </c>
      <c r="U11" s="4" t="s">
        <v>3</v>
      </c>
      <c r="V11" s="66" t="str">
        <f>IF(AND((V10&gt;0),(V3&gt;0)),(V10/V3),"")</f>
        <v/>
      </c>
      <c r="W11" s="4" t="s">
        <v>3</v>
      </c>
      <c r="X11" s="66" t="str">
        <f>IF(AND((X10&gt;0),(X3&gt;0)),(X10/X3),"")</f>
        <v/>
      </c>
      <c r="Y11" s="4" t="s">
        <v>3</v>
      </c>
      <c r="Z11" s="66" t="str">
        <f>IF(AND((Z10&gt;0),(Z3&gt;0)),(Z10/Z3),"")</f>
        <v/>
      </c>
      <c r="AA11" s="4" t="s">
        <v>3</v>
      </c>
      <c r="AB11" s="66" t="str">
        <f>IF(AND((AB10&gt;0),(AB3&gt;0)),(AB10/AB3),"")</f>
        <v/>
      </c>
      <c r="AC11" s="4" t="s">
        <v>3</v>
      </c>
      <c r="AD11" s="66" t="str">
        <f t="shared" ref="AD11" si="41">IF(AND((AD10&gt;0),(AD3&gt;0)),(AD10/AD3),"")</f>
        <v/>
      </c>
      <c r="AE11" s="4" t="s">
        <v>3</v>
      </c>
      <c r="AF11" s="66" t="str">
        <f t="shared" ref="AF11" si="42">IF(AND((AF10&gt;0),(AF3&gt;0)),(AF10/AF3),"")</f>
        <v/>
      </c>
      <c r="AG11" s="4" t="s">
        <v>3</v>
      </c>
      <c r="AH11" s="66" t="str">
        <f t="shared" ref="AH11" si="43">IF(AND((AH10&gt;0),(AH3&gt;0)),(AH10/AH3),"")</f>
        <v/>
      </c>
      <c r="AI11" s="4" t="s">
        <v>3</v>
      </c>
      <c r="AJ11" s="66" t="str">
        <f t="shared" ref="AJ11" si="44">IF(AND((AJ10&gt;0),(AJ3&gt;0)),(AJ10/AJ3),"")</f>
        <v/>
      </c>
      <c r="AK11" s="4" t="s">
        <v>3</v>
      </c>
      <c r="AL11" s="66" t="str">
        <f t="shared" ref="AL11" si="45">IF(AND((AL10&gt;0),(AL3&gt;0)),(AL10/AL3),"")</f>
        <v/>
      </c>
      <c r="AM11" s="4" t="s">
        <v>3</v>
      </c>
      <c r="AN11" s="66" t="str">
        <f t="shared" ref="AN11" si="46">IF(AND((AN10&gt;0),(AN3&gt;0)),(AN10/AN3),"")</f>
        <v/>
      </c>
      <c r="AO11" s="4" t="s">
        <v>3</v>
      </c>
      <c r="AP11" s="66" t="str">
        <f t="shared" ref="AP11" si="47">IF(AND((AP10&gt;0),(AP3&gt;0)),(AP10/AP3),"")</f>
        <v/>
      </c>
      <c r="AQ11" s="4" t="s">
        <v>3</v>
      </c>
      <c r="AR11" s="66" t="str">
        <f t="shared" ref="AR11" si="48">IF(AND((AR10&gt;0),(AR3&gt;0)),(AR10/AR3),"")</f>
        <v/>
      </c>
      <c r="AS11" s="4" t="s">
        <v>3</v>
      </c>
      <c r="AT11" s="66" t="str">
        <f t="shared" ref="AT11" si="49">IF(AND((AT10&gt;0),(AT3&gt;0)),(AT10/AT3),"")</f>
        <v/>
      </c>
      <c r="AU11" s="4" t="s">
        <v>3</v>
      </c>
      <c r="AV11" s="66" t="str">
        <f t="shared" ref="AV11" si="50">IF(AND((AV10&gt;0),(AV3&gt;0)),(AV10/AV3),"")</f>
        <v/>
      </c>
      <c r="AW11" s="4" t="s">
        <v>3</v>
      </c>
      <c r="AX11" s="66" t="str">
        <f t="shared" ref="AX11" si="51">IF(AND((AX10&gt;0),(AX3&gt;0)),(AX10/AX3),"")</f>
        <v/>
      </c>
      <c r="AY11" s="4" t="s">
        <v>3</v>
      </c>
      <c r="AZ11" s="66" t="str">
        <f t="shared" ref="AZ11" si="52">IF(AND((AZ10&gt;0),(AZ3&gt;0)),(AZ10/AZ3),"")</f>
        <v/>
      </c>
      <c r="BA11" s="4" t="s">
        <v>3</v>
      </c>
      <c r="BB11" s="66" t="str">
        <f t="shared" ref="BB11" si="53">IF(AND((BB10&gt;0),(BB3&gt;0)),(BB10/BB3),"")</f>
        <v/>
      </c>
      <c r="BC11" s="4" t="s">
        <v>3</v>
      </c>
      <c r="BD11" s="66" t="str">
        <f t="shared" ref="BD11" si="54">IF(AND((BD10&gt;0),(BD3&gt;0)),(BD10/BD3),"")</f>
        <v/>
      </c>
      <c r="BE11" s="4" t="s">
        <v>3</v>
      </c>
      <c r="BF11" s="66" t="str">
        <f t="shared" ref="BF11" si="55">IF(AND((BF10&gt;0),(BF3&gt;0)),(BF10/BF3),"")</f>
        <v/>
      </c>
      <c r="BG11" s="4" t="s">
        <v>3</v>
      </c>
      <c r="BH11" s="66" t="str">
        <f t="shared" ref="BH11" si="56">IF(AND((BH10&gt;0),(BH3&gt;0)),(BH10/BH3),"")</f>
        <v/>
      </c>
      <c r="BI11" s="4" t="s">
        <v>3</v>
      </c>
      <c r="BK11" s="57" t="s">
        <v>28</v>
      </c>
      <c r="BL11" s="30">
        <f t="shared" si="16"/>
        <v>2</v>
      </c>
      <c r="BM11" s="40">
        <f t="shared" si="17"/>
        <v>7.7528089887640456E-2</v>
      </c>
      <c r="BN11" s="22" t="str">
        <f t="shared" si="18"/>
        <v>–</v>
      </c>
      <c r="BO11" s="41">
        <f t="shared" si="19"/>
        <v>8.4408602150537637E-2</v>
      </c>
      <c r="BP11" s="24" t="str">
        <f t="shared" si="20"/>
        <v/>
      </c>
      <c r="BQ11" s="6" t="s">
        <v>3</v>
      </c>
      <c r="BR11" s="26" t="str">
        <f t="shared" si="21"/>
        <v/>
      </c>
      <c r="BS11" s="42">
        <f t="shared" si="22"/>
        <v>8.0968346019089046E-2</v>
      </c>
      <c r="BT11" s="28" t="s">
        <v>3</v>
      </c>
      <c r="BU11" s="43">
        <f t="shared" si="23"/>
        <v>4.8652568791317944E-3</v>
      </c>
      <c r="BV11" s="29" t="s">
        <v>3</v>
      </c>
    </row>
    <row r="12" spans="1:74" ht="12.75" customHeight="1" x14ac:dyDescent="0.2">
      <c r="A12" s="10" t="s">
        <v>29</v>
      </c>
      <c r="B12" s="66" t="str">
        <f>IF(AND((B6&gt;0),(B8&gt;0)),(B6/B8),"")</f>
        <v/>
      </c>
      <c r="C12" s="4" t="s">
        <v>3</v>
      </c>
      <c r="D12" s="66">
        <f>IF(AND((D6&gt;0),(D8&gt;0)),(D6/D8),"")</f>
        <v>0.49242424242424243</v>
      </c>
      <c r="E12" s="4" t="s">
        <v>3</v>
      </c>
      <c r="F12" s="66" t="str">
        <f>IF(AND((F6&gt;0),(F8&gt;0)),(F6/F8),"")</f>
        <v/>
      </c>
      <c r="G12" s="4" t="s">
        <v>3</v>
      </c>
      <c r="H12" s="66" t="str">
        <f>IF(AND((H6&gt;0),(H8&gt;0)),(H6/H8),"")</f>
        <v/>
      </c>
      <c r="I12" s="4" t="s">
        <v>3</v>
      </c>
      <c r="J12" s="66" t="str">
        <f>IF(AND((J6&gt;0),(J8&gt;0)),(J6/J8),"")</f>
        <v/>
      </c>
      <c r="K12" s="4" t="s">
        <v>3</v>
      </c>
      <c r="L12" s="66" t="str">
        <f>IF(AND((L6&gt;0),(L8&gt;0)),(L6/L8),"")</f>
        <v/>
      </c>
      <c r="M12" s="4" t="s">
        <v>3</v>
      </c>
      <c r="N12" s="66" t="str">
        <f>IF(AND((N6&gt;0),(N8&gt;0)),(N6/N8),"")</f>
        <v/>
      </c>
      <c r="O12" s="4" t="s">
        <v>3</v>
      </c>
      <c r="P12" s="66" t="str">
        <f>IF(AND((P6&gt;0),(P8&gt;0)),(P6/P8),"")</f>
        <v/>
      </c>
      <c r="Q12" s="4" t="s">
        <v>3</v>
      </c>
      <c r="R12" s="66" t="str">
        <f>IF(AND((R6&gt;0),(R8&gt;0)),(R6/R8),"")</f>
        <v/>
      </c>
      <c r="S12" s="4" t="s">
        <v>3</v>
      </c>
      <c r="T12" s="66" t="str">
        <f>IF(AND((T6&gt;0),(T8&gt;0)),(T6/T8),"")</f>
        <v/>
      </c>
      <c r="U12" s="4" t="s">
        <v>3</v>
      </c>
      <c r="V12" s="66" t="str">
        <f>IF(AND((V6&gt;0),(V8&gt;0)),(V6/V8),"")</f>
        <v/>
      </c>
      <c r="W12" s="4" t="s">
        <v>3</v>
      </c>
      <c r="X12" s="66" t="str">
        <f>IF(AND((X6&gt;0),(X8&gt;0)),(X6/X8),"")</f>
        <v/>
      </c>
      <c r="Y12" s="4" t="s">
        <v>3</v>
      </c>
      <c r="Z12" s="66" t="str">
        <f>IF(AND((Z6&gt;0),(Z8&gt;0)),(Z6/Z8),"")</f>
        <v/>
      </c>
      <c r="AA12" s="4" t="s">
        <v>3</v>
      </c>
      <c r="AB12" s="66" t="str">
        <f>IF(AND((AB6&gt;0),(AB8&gt;0)),(AB6/AB8),"")</f>
        <v/>
      </c>
      <c r="AC12" s="4" t="s">
        <v>3</v>
      </c>
      <c r="AD12" s="66" t="str">
        <f t="shared" ref="AD12" si="57">IF(AND((AD6&gt;0),(AD8&gt;0)),(AD6/AD8),"")</f>
        <v/>
      </c>
      <c r="AE12" s="4" t="s">
        <v>3</v>
      </c>
      <c r="AF12" s="66" t="str">
        <f t="shared" ref="AF12" si="58">IF(AND((AF6&gt;0),(AF8&gt;0)),(AF6/AF8),"")</f>
        <v/>
      </c>
      <c r="AG12" s="4" t="s">
        <v>3</v>
      </c>
      <c r="AH12" s="66" t="str">
        <f t="shared" ref="AH12" si="59">IF(AND((AH6&gt;0),(AH8&gt;0)),(AH6/AH8),"")</f>
        <v/>
      </c>
      <c r="AI12" s="4" t="s">
        <v>3</v>
      </c>
      <c r="AJ12" s="66" t="str">
        <f t="shared" ref="AJ12" si="60">IF(AND((AJ6&gt;0),(AJ8&gt;0)),(AJ6/AJ8),"")</f>
        <v/>
      </c>
      <c r="AK12" s="4" t="s">
        <v>3</v>
      </c>
      <c r="AL12" s="66" t="str">
        <f t="shared" ref="AL12" si="61">IF(AND((AL6&gt;0),(AL8&gt;0)),(AL6/AL8),"")</f>
        <v/>
      </c>
      <c r="AM12" s="4" t="s">
        <v>3</v>
      </c>
      <c r="AN12" s="66" t="str">
        <f t="shared" ref="AN12" si="62">IF(AND((AN6&gt;0),(AN8&gt;0)),(AN6/AN8),"")</f>
        <v/>
      </c>
      <c r="AO12" s="4" t="s">
        <v>3</v>
      </c>
      <c r="AP12" s="66" t="str">
        <f t="shared" ref="AP12" si="63">IF(AND((AP6&gt;0),(AP8&gt;0)),(AP6/AP8),"")</f>
        <v/>
      </c>
      <c r="AQ12" s="4" t="s">
        <v>3</v>
      </c>
      <c r="AR12" s="66" t="str">
        <f t="shared" ref="AR12" si="64">IF(AND((AR6&gt;0),(AR8&gt;0)),(AR6/AR8),"")</f>
        <v/>
      </c>
      <c r="AS12" s="4" t="s">
        <v>3</v>
      </c>
      <c r="AT12" s="66" t="str">
        <f t="shared" ref="AT12" si="65">IF(AND((AT6&gt;0),(AT8&gt;0)),(AT6/AT8),"")</f>
        <v/>
      </c>
      <c r="AU12" s="4" t="s">
        <v>3</v>
      </c>
      <c r="AV12" s="66" t="str">
        <f t="shared" ref="AV12" si="66">IF(AND((AV6&gt;0),(AV8&gt;0)),(AV6/AV8),"")</f>
        <v/>
      </c>
      <c r="AW12" s="4" t="s">
        <v>3</v>
      </c>
      <c r="AX12" s="66" t="str">
        <f t="shared" ref="AX12" si="67">IF(AND((AX6&gt;0),(AX8&gt;0)),(AX6/AX8),"")</f>
        <v/>
      </c>
      <c r="AY12" s="4" t="s">
        <v>3</v>
      </c>
      <c r="AZ12" s="66" t="str">
        <f t="shared" ref="AZ12" si="68">IF(AND((AZ6&gt;0),(AZ8&gt;0)),(AZ6/AZ8),"")</f>
        <v/>
      </c>
      <c r="BA12" s="4" t="s">
        <v>3</v>
      </c>
      <c r="BB12" s="66" t="str">
        <f t="shared" ref="BB12" si="69">IF(AND((BB6&gt;0),(BB8&gt;0)),(BB6/BB8),"")</f>
        <v/>
      </c>
      <c r="BC12" s="4" t="s">
        <v>3</v>
      </c>
      <c r="BD12" s="66" t="str">
        <f t="shared" ref="BD12" si="70">IF(AND((BD6&gt;0),(BD8&gt;0)),(BD6/BD8),"")</f>
        <v/>
      </c>
      <c r="BE12" s="4" t="s">
        <v>3</v>
      </c>
      <c r="BF12" s="66" t="str">
        <f t="shared" ref="BF12" si="71">IF(AND((BF6&gt;0),(BF8&gt;0)),(BF6/BF8),"")</f>
        <v/>
      </c>
      <c r="BG12" s="4" t="s">
        <v>3</v>
      </c>
      <c r="BH12" s="66" t="str">
        <f t="shared" ref="BH12" si="72">IF(AND((BH6&gt;0),(BH8&gt;0)),(BH6/BH8),"")</f>
        <v/>
      </c>
      <c r="BI12" s="4" t="s">
        <v>3</v>
      </c>
      <c r="BK12" s="57" t="s">
        <v>29</v>
      </c>
      <c r="BL12" s="30">
        <f t="shared" si="16"/>
        <v>1</v>
      </c>
      <c r="BM12" s="40">
        <f t="shared" si="17"/>
        <v>0.49242424242424243</v>
      </c>
      <c r="BN12" s="22" t="str">
        <f t="shared" si="18"/>
        <v>–</v>
      </c>
      <c r="BO12" s="41">
        <f t="shared" si="19"/>
        <v>0.49242424242424243</v>
      </c>
      <c r="BP12" s="24" t="str">
        <f t="shared" si="20"/>
        <v/>
      </c>
      <c r="BQ12" s="6" t="s">
        <v>3</v>
      </c>
      <c r="BR12" s="26" t="str">
        <f t="shared" si="21"/>
        <v/>
      </c>
      <c r="BS12" s="42">
        <f t="shared" si="22"/>
        <v>0.49242424242424243</v>
      </c>
      <c r="BT12" s="28" t="s">
        <v>3</v>
      </c>
      <c r="BU12" s="43" t="str">
        <f t="shared" si="23"/>
        <v>?</v>
      </c>
      <c r="BV12" s="29" t="s">
        <v>3</v>
      </c>
    </row>
    <row r="13" spans="1:74" ht="12.75" customHeight="1" x14ac:dyDescent="0.2">
      <c r="A13" s="15" t="s">
        <v>22</v>
      </c>
      <c r="B13" s="17"/>
      <c r="C13" s="3"/>
      <c r="D13" s="17"/>
      <c r="E13" s="3"/>
      <c r="F13" s="17"/>
      <c r="G13" s="3"/>
      <c r="H13" s="17"/>
      <c r="I13" s="3"/>
      <c r="J13" s="17"/>
      <c r="K13" s="3"/>
      <c r="L13" s="17"/>
      <c r="M13" s="3"/>
      <c r="N13" s="17"/>
      <c r="O13" s="3"/>
      <c r="P13" s="17"/>
      <c r="Q13" s="3"/>
      <c r="R13" s="17"/>
      <c r="S13" s="3"/>
      <c r="T13" s="17"/>
      <c r="U13" s="3"/>
      <c r="V13" s="17"/>
      <c r="W13" s="3"/>
      <c r="X13" s="17"/>
      <c r="Y13" s="3"/>
      <c r="Z13" s="17"/>
      <c r="AA13" s="3"/>
      <c r="AB13" s="17"/>
      <c r="AC13" s="3"/>
      <c r="AD13" s="17"/>
      <c r="AE13" s="3"/>
      <c r="AF13" s="17"/>
      <c r="AG13" s="3"/>
      <c r="AH13" s="17"/>
      <c r="AI13" s="3"/>
      <c r="AJ13" s="17"/>
      <c r="AK13" s="3"/>
      <c r="AL13" s="17"/>
      <c r="AM13" s="3"/>
      <c r="AN13" s="17"/>
      <c r="AO13" s="3"/>
      <c r="AP13" s="17"/>
      <c r="AQ13" s="3"/>
      <c r="AR13" s="17"/>
      <c r="AS13" s="3"/>
      <c r="AT13" s="17"/>
      <c r="AU13" s="3"/>
      <c r="AV13" s="17"/>
      <c r="AW13" s="3"/>
      <c r="AX13" s="17"/>
      <c r="AY13" s="3"/>
      <c r="AZ13" s="17"/>
      <c r="BA13" s="3"/>
      <c r="BB13" s="17"/>
      <c r="BC13" s="3"/>
      <c r="BD13" s="17"/>
      <c r="BE13" s="3"/>
      <c r="BF13" s="17"/>
      <c r="BG13" s="3"/>
      <c r="BH13" s="17"/>
      <c r="BI13" s="3"/>
      <c r="BK13" s="56" t="s">
        <v>22</v>
      </c>
      <c r="BL13" s="30"/>
      <c r="BM13" s="21"/>
      <c r="BN13" s="22"/>
      <c r="BO13" s="23"/>
      <c r="BP13" s="24"/>
      <c r="BQ13" s="25"/>
      <c r="BR13" s="26"/>
      <c r="BS13" s="27"/>
      <c r="BT13" s="28"/>
      <c r="BU13" s="22"/>
      <c r="BV13" s="29"/>
    </row>
    <row r="14" spans="1:74" ht="12.75" customHeight="1" x14ac:dyDescent="0.2">
      <c r="A14" s="10" t="s">
        <v>61</v>
      </c>
      <c r="B14" s="19">
        <v>47.1</v>
      </c>
      <c r="C14" s="4">
        <f t="shared" ref="C14:C15" si="73">IF(AND((B14&gt;0),(B$4&gt;0)),(B14/B$4*100),"")</f>
        <v>255.97826086956525</v>
      </c>
      <c r="D14" s="19">
        <v>56.4</v>
      </c>
      <c r="E14" s="4">
        <f t="shared" ref="E14:E15" si="74">IF(AND((D14&gt;0),(D$4&gt;0)),(D14/D$4*100),"")</f>
        <v>292.22797927461136</v>
      </c>
      <c r="F14" s="19"/>
      <c r="G14" s="4" t="str">
        <f t="shared" ref="G14:G15" si="75">IF(AND((F14&gt;0),(F$4&gt;0)),(F14/F$4*100),"")</f>
        <v/>
      </c>
      <c r="H14" s="19"/>
      <c r="I14" s="4" t="str">
        <f t="shared" ref="I14:I15" si="76">IF(AND((H14&gt;0),(H$4&gt;0)),(H14/H$4*100),"")</f>
        <v/>
      </c>
      <c r="J14" s="19"/>
      <c r="K14" s="4" t="str">
        <f t="shared" ref="K14:K15" si="77">IF(AND((J14&gt;0),(J$4&gt;0)),(J14/J$4*100),"")</f>
        <v/>
      </c>
      <c r="L14" s="19"/>
      <c r="M14" s="4" t="str">
        <f t="shared" ref="M14:M15" si="78">IF(AND((L14&gt;0),(L$4&gt;0)),(L14/L$4*100),"")</f>
        <v/>
      </c>
      <c r="N14" s="19"/>
      <c r="O14" s="4" t="str">
        <f t="shared" ref="O14:O15" si="79">IF(AND((N14&gt;0),(N$4&gt;0)),(N14/N$4*100),"")</f>
        <v/>
      </c>
      <c r="P14" s="19"/>
      <c r="Q14" s="4" t="str">
        <f t="shared" ref="Q14:Q15" si="80">IF(AND((P14&gt;0),(P$4&gt;0)),(P14/P$4*100),"")</f>
        <v/>
      </c>
      <c r="R14" s="19"/>
      <c r="S14" s="4" t="str">
        <f t="shared" ref="S14:S15" si="81">IF(AND((R14&gt;0),(R$4&gt;0)),(R14/R$4*100),"")</f>
        <v/>
      </c>
      <c r="T14" s="19"/>
      <c r="U14" s="4" t="str">
        <f t="shared" ref="U14:U15" si="82">IF(AND((T14&gt;0),(T$4&gt;0)),(T14/T$4*100),"")</f>
        <v/>
      </c>
      <c r="V14" s="19"/>
      <c r="W14" s="4" t="str">
        <f t="shared" ref="W14:W15" si="83">IF(AND((V14&gt;0),(V$4&gt;0)),(V14/V$4*100),"")</f>
        <v/>
      </c>
      <c r="X14" s="19"/>
      <c r="Y14" s="4" t="str">
        <f t="shared" ref="Y14:Y15" si="84">IF(AND((X14&gt;0),(X$4&gt;0)),(X14/X$4*100),"")</f>
        <v/>
      </c>
      <c r="Z14" s="19"/>
      <c r="AA14" s="4" t="str">
        <f t="shared" ref="AA14:AA15" si="85">IF(AND((Z14&gt;0),(Z$4&gt;0)),(Z14/Z$4*100),"")</f>
        <v/>
      </c>
      <c r="AB14" s="19"/>
      <c r="AC14" s="4" t="str">
        <f t="shared" ref="AC14:AC15" si="86">IF(AND((AB14&gt;0),(AB$4&gt;0)),(AB14/AB$4*100),"")</f>
        <v/>
      </c>
      <c r="AD14" s="19"/>
      <c r="AE14" s="4" t="str">
        <f t="shared" ref="AE14:AE15" si="87">IF(AND((AD14&gt;0),(AD$4&gt;0)),(AD14/AD$4*100),"")</f>
        <v/>
      </c>
      <c r="AF14" s="19"/>
      <c r="AG14" s="4" t="str">
        <f t="shared" ref="AG14:AG15" si="88">IF(AND((AF14&gt;0),(AF$4&gt;0)),(AF14/AF$4*100),"")</f>
        <v/>
      </c>
      <c r="AH14" s="19"/>
      <c r="AI14" s="4" t="str">
        <f t="shared" ref="AI14:AI15" si="89">IF(AND((AH14&gt;0),(AH$4&gt;0)),(AH14/AH$4*100),"")</f>
        <v/>
      </c>
      <c r="AJ14" s="19"/>
      <c r="AK14" s="4" t="str">
        <f t="shared" ref="AK14:AK15" si="90">IF(AND((AJ14&gt;0),(AJ$4&gt;0)),(AJ14/AJ$4*100),"")</f>
        <v/>
      </c>
      <c r="AL14" s="19"/>
      <c r="AM14" s="4" t="str">
        <f t="shared" ref="AM14:AM15" si="91">IF(AND((AL14&gt;0),(AL$4&gt;0)),(AL14/AL$4*100),"")</f>
        <v/>
      </c>
      <c r="AN14" s="19"/>
      <c r="AO14" s="4" t="str">
        <f t="shared" ref="AO14:AO15" si="92">IF(AND((AN14&gt;0),(AN$4&gt;0)),(AN14/AN$4*100),"")</f>
        <v/>
      </c>
      <c r="AP14" s="19"/>
      <c r="AQ14" s="4" t="str">
        <f t="shared" ref="AQ14:AQ15" si="93">IF(AND((AP14&gt;0),(AP$4&gt;0)),(AP14/AP$4*100),"")</f>
        <v/>
      </c>
      <c r="AR14" s="19"/>
      <c r="AS14" s="4" t="str">
        <f t="shared" ref="AS14:AS15" si="94">IF(AND((AR14&gt;0),(AR$4&gt;0)),(AR14/AR$4*100),"")</f>
        <v/>
      </c>
      <c r="AT14" s="19"/>
      <c r="AU14" s="4" t="str">
        <f t="shared" ref="AU14:AU15" si="95">IF(AND((AT14&gt;0),(AT$4&gt;0)),(AT14/AT$4*100),"")</f>
        <v/>
      </c>
      <c r="AV14" s="19"/>
      <c r="AW14" s="4" t="str">
        <f t="shared" ref="AW14:AW15" si="96">IF(AND((AV14&gt;0),(AV$4&gt;0)),(AV14/AV$4*100),"")</f>
        <v/>
      </c>
      <c r="AX14" s="19"/>
      <c r="AY14" s="4" t="str">
        <f t="shared" ref="AY14:AY15" si="97">IF(AND((AX14&gt;0),(AX$4&gt;0)),(AX14/AX$4*100),"")</f>
        <v/>
      </c>
      <c r="AZ14" s="19"/>
      <c r="BA14" s="4" t="str">
        <f t="shared" ref="BA14:BA15" si="98">IF(AND((AZ14&gt;0),(AZ$4&gt;0)),(AZ14/AZ$4*100),"")</f>
        <v/>
      </c>
      <c r="BB14" s="19"/>
      <c r="BC14" s="4" t="str">
        <f t="shared" ref="BC14:BC15" si="99">IF(AND((BB14&gt;0),(BB$4&gt;0)),(BB14/BB$4*100),"")</f>
        <v/>
      </c>
      <c r="BD14" s="19"/>
      <c r="BE14" s="4" t="str">
        <f t="shared" ref="BE14:BE15" si="100">IF(AND((BD14&gt;0),(BD$4&gt;0)),(BD14/BD$4*100),"")</f>
        <v/>
      </c>
      <c r="BF14" s="19"/>
      <c r="BG14" s="4" t="str">
        <f t="shared" ref="BG14:BG15" si="101">IF(AND((BF14&gt;0),(BF$4&gt;0)),(BF14/BF$4*100),"")</f>
        <v/>
      </c>
      <c r="BH14" s="19"/>
      <c r="BI14" s="4" t="str">
        <f t="shared" ref="BI14:BI15" si="102">IF(AND((BH14&gt;0),(BH$4&gt;0)),(BH14/BH$4*100),"")</f>
        <v/>
      </c>
      <c r="BK14" s="57" t="s">
        <v>27</v>
      </c>
      <c r="BL14" s="30">
        <f t="shared" si="16"/>
        <v>2</v>
      </c>
      <c r="BM14" s="31">
        <f t="shared" si="17"/>
        <v>47.1</v>
      </c>
      <c r="BN14" s="32" t="str">
        <f t="shared" si="18"/>
        <v>–</v>
      </c>
      <c r="BO14" s="33">
        <f t="shared" si="19"/>
        <v>56.4</v>
      </c>
      <c r="BP14" s="34">
        <f t="shared" si="20"/>
        <v>255.97826086956525</v>
      </c>
      <c r="BQ14" s="35" t="str">
        <f t="shared" si="40"/>
        <v>–</v>
      </c>
      <c r="BR14" s="36">
        <f t="shared" si="21"/>
        <v>292.22797927461136</v>
      </c>
      <c r="BS14" s="37">
        <f t="shared" si="22"/>
        <v>51.75</v>
      </c>
      <c r="BT14" s="38">
        <f t="shared" si="22"/>
        <v>274.1031200720883</v>
      </c>
      <c r="BU14" s="32">
        <f t="shared" si="23"/>
        <v>6.5760930650348906</v>
      </c>
      <c r="BV14" s="39">
        <f t="shared" si="23"/>
        <v>25.632421700310903</v>
      </c>
    </row>
    <row r="15" spans="1:74" ht="12.75" customHeight="1" x14ac:dyDescent="0.2">
      <c r="A15" s="10" t="s">
        <v>5</v>
      </c>
      <c r="B15" s="19">
        <v>2.6</v>
      </c>
      <c r="C15" s="4">
        <f t="shared" si="73"/>
        <v>14.130434782608697</v>
      </c>
      <c r="D15" s="19">
        <v>2.8</v>
      </c>
      <c r="E15" s="4">
        <f t="shared" si="74"/>
        <v>14.507772020725387</v>
      </c>
      <c r="F15" s="19"/>
      <c r="G15" s="4" t="str">
        <f t="shared" si="75"/>
        <v/>
      </c>
      <c r="H15" s="19"/>
      <c r="I15" s="4" t="str">
        <f t="shared" si="76"/>
        <v/>
      </c>
      <c r="J15" s="19"/>
      <c r="K15" s="4" t="str">
        <f t="shared" si="77"/>
        <v/>
      </c>
      <c r="L15" s="19"/>
      <c r="M15" s="4" t="str">
        <f t="shared" si="78"/>
        <v/>
      </c>
      <c r="N15" s="19"/>
      <c r="O15" s="4" t="str">
        <f t="shared" si="79"/>
        <v/>
      </c>
      <c r="P15" s="19"/>
      <c r="Q15" s="4" t="str">
        <f t="shared" si="80"/>
        <v/>
      </c>
      <c r="R15" s="19"/>
      <c r="S15" s="4" t="str">
        <f t="shared" si="81"/>
        <v/>
      </c>
      <c r="T15" s="19"/>
      <c r="U15" s="4" t="str">
        <f t="shared" si="82"/>
        <v/>
      </c>
      <c r="V15" s="19"/>
      <c r="W15" s="4" t="str">
        <f t="shared" si="83"/>
        <v/>
      </c>
      <c r="X15" s="19"/>
      <c r="Y15" s="4" t="str">
        <f t="shared" si="84"/>
        <v/>
      </c>
      <c r="Z15" s="19"/>
      <c r="AA15" s="4" t="str">
        <f t="shared" si="85"/>
        <v/>
      </c>
      <c r="AB15" s="19"/>
      <c r="AC15" s="4" t="str">
        <f t="shared" si="86"/>
        <v/>
      </c>
      <c r="AD15" s="19"/>
      <c r="AE15" s="4" t="str">
        <f t="shared" si="87"/>
        <v/>
      </c>
      <c r="AF15" s="19"/>
      <c r="AG15" s="4" t="str">
        <f t="shared" si="88"/>
        <v/>
      </c>
      <c r="AH15" s="19"/>
      <c r="AI15" s="4" t="str">
        <f t="shared" si="89"/>
        <v/>
      </c>
      <c r="AJ15" s="19"/>
      <c r="AK15" s="4" t="str">
        <f t="shared" si="90"/>
        <v/>
      </c>
      <c r="AL15" s="19"/>
      <c r="AM15" s="4" t="str">
        <f t="shared" si="91"/>
        <v/>
      </c>
      <c r="AN15" s="19"/>
      <c r="AO15" s="4" t="str">
        <f t="shared" si="92"/>
        <v/>
      </c>
      <c r="AP15" s="19"/>
      <c r="AQ15" s="4" t="str">
        <f t="shared" si="93"/>
        <v/>
      </c>
      <c r="AR15" s="19"/>
      <c r="AS15" s="4" t="str">
        <f t="shared" si="94"/>
        <v/>
      </c>
      <c r="AT15" s="19"/>
      <c r="AU15" s="4" t="str">
        <f t="shared" si="95"/>
        <v/>
      </c>
      <c r="AV15" s="19"/>
      <c r="AW15" s="4" t="str">
        <f t="shared" si="96"/>
        <v/>
      </c>
      <c r="AX15" s="19"/>
      <c r="AY15" s="4" t="str">
        <f t="shared" si="97"/>
        <v/>
      </c>
      <c r="AZ15" s="19"/>
      <c r="BA15" s="4" t="str">
        <f t="shared" si="98"/>
        <v/>
      </c>
      <c r="BB15" s="19"/>
      <c r="BC15" s="4" t="str">
        <f t="shared" si="99"/>
        <v/>
      </c>
      <c r="BD15" s="19"/>
      <c r="BE15" s="4" t="str">
        <f t="shared" si="100"/>
        <v/>
      </c>
      <c r="BF15" s="19"/>
      <c r="BG15" s="4" t="str">
        <f t="shared" si="101"/>
        <v/>
      </c>
      <c r="BH15" s="19"/>
      <c r="BI15" s="4" t="str">
        <f t="shared" si="102"/>
        <v/>
      </c>
      <c r="BK15" s="57" t="s">
        <v>5</v>
      </c>
      <c r="BL15" s="30">
        <f t="shared" si="16"/>
        <v>2</v>
      </c>
      <c r="BM15" s="31">
        <f t="shared" si="17"/>
        <v>2.6</v>
      </c>
      <c r="BN15" s="32" t="str">
        <f t="shared" si="18"/>
        <v>–</v>
      </c>
      <c r="BO15" s="33">
        <f t="shared" si="19"/>
        <v>2.8</v>
      </c>
      <c r="BP15" s="34">
        <f t="shared" si="20"/>
        <v>14.130434782608697</v>
      </c>
      <c r="BQ15" s="35" t="str">
        <f t="shared" si="40"/>
        <v>–</v>
      </c>
      <c r="BR15" s="36">
        <f t="shared" si="21"/>
        <v>14.507772020725387</v>
      </c>
      <c r="BS15" s="37">
        <f t="shared" si="22"/>
        <v>2.7</v>
      </c>
      <c r="BT15" s="38">
        <f t="shared" si="22"/>
        <v>14.319103401667043</v>
      </c>
      <c r="BU15" s="32">
        <f t="shared" si="23"/>
        <v>0.14142135623730931</v>
      </c>
      <c r="BV15" s="39">
        <f t="shared" si="23"/>
        <v>0.26681771986651431</v>
      </c>
    </row>
    <row r="16" spans="1:74" ht="12.75" customHeight="1" x14ac:dyDescent="0.2">
      <c r="A16" s="15" t="s">
        <v>12</v>
      </c>
      <c r="B16" s="17"/>
      <c r="C16" s="3"/>
      <c r="D16" s="17"/>
      <c r="E16" s="3"/>
      <c r="F16" s="17"/>
      <c r="G16" s="3"/>
      <c r="H16" s="17"/>
      <c r="I16" s="3"/>
      <c r="J16" s="17"/>
      <c r="K16" s="3"/>
      <c r="L16" s="17"/>
      <c r="M16" s="3"/>
      <c r="N16" s="17"/>
      <c r="O16" s="3"/>
      <c r="P16" s="17"/>
      <c r="Q16" s="3"/>
      <c r="R16" s="17"/>
      <c r="S16" s="3"/>
      <c r="T16" s="17"/>
      <c r="U16" s="3"/>
      <c r="V16" s="17"/>
      <c r="W16" s="3"/>
      <c r="X16" s="17"/>
      <c r="Y16" s="3"/>
      <c r="Z16" s="17"/>
      <c r="AA16" s="3"/>
      <c r="AB16" s="17"/>
      <c r="AC16" s="3"/>
      <c r="AD16" s="17"/>
      <c r="AE16" s="3"/>
      <c r="AF16" s="17"/>
      <c r="AG16" s="3"/>
      <c r="AH16" s="17"/>
      <c r="AI16" s="3"/>
      <c r="AJ16" s="17"/>
      <c r="AK16" s="3"/>
      <c r="AL16" s="17"/>
      <c r="AM16" s="3"/>
      <c r="AN16" s="17"/>
      <c r="AO16" s="3"/>
      <c r="AP16" s="17"/>
      <c r="AQ16" s="3"/>
      <c r="AR16" s="17"/>
      <c r="AS16" s="3"/>
      <c r="AT16" s="17"/>
      <c r="AU16" s="3"/>
      <c r="AV16" s="17"/>
      <c r="AW16" s="3"/>
      <c r="AX16" s="17"/>
      <c r="AY16" s="3"/>
      <c r="AZ16" s="17"/>
      <c r="BA16" s="3"/>
      <c r="BB16" s="17"/>
      <c r="BC16" s="3"/>
      <c r="BD16" s="17"/>
      <c r="BE16" s="3"/>
      <c r="BF16" s="17"/>
      <c r="BG16" s="3"/>
      <c r="BH16" s="17"/>
      <c r="BI16" s="3"/>
      <c r="BK16" s="56" t="s">
        <v>12</v>
      </c>
      <c r="BL16" s="30"/>
      <c r="BM16" s="31"/>
      <c r="BN16" s="32"/>
      <c r="BO16" s="33"/>
      <c r="BP16" s="34"/>
      <c r="BQ16" s="35"/>
      <c r="BR16" s="36"/>
      <c r="BS16" s="37"/>
      <c r="BT16" s="38"/>
      <c r="BU16" s="32"/>
      <c r="BV16" s="39"/>
    </row>
    <row r="17" spans="1:74" ht="12.75" customHeight="1" x14ac:dyDescent="0.2">
      <c r="A17" s="10" t="s">
        <v>24</v>
      </c>
      <c r="B17" s="19">
        <v>7.7</v>
      </c>
      <c r="C17" s="4">
        <f>IF(AND((B17&gt;0),(B$4&gt;0)),(B17/B$4*100),"")</f>
        <v>41.847826086956523</v>
      </c>
      <c r="D17" s="19">
        <v>9</v>
      </c>
      <c r="E17" s="4">
        <f>IF(AND((D17&gt;0),(D$4&gt;0)),(D17/D$4*100),"")</f>
        <v>46.632124352331608</v>
      </c>
      <c r="F17" s="19"/>
      <c r="G17" s="4" t="str">
        <f>IF(AND((F17&gt;0),(F$4&gt;0)),(F17/F$4*100),"")</f>
        <v/>
      </c>
      <c r="H17" s="19"/>
      <c r="I17" s="4" t="str">
        <f>IF(AND((H17&gt;0),(H$4&gt;0)),(H17/H$4*100),"")</f>
        <v/>
      </c>
      <c r="J17" s="19"/>
      <c r="K17" s="4" t="str">
        <f>IF(AND((J17&gt;0),(J$4&gt;0)),(J17/J$4*100),"")</f>
        <v/>
      </c>
      <c r="L17" s="19"/>
      <c r="M17" s="4" t="str">
        <f>IF(AND((L17&gt;0),(L$4&gt;0)),(L17/L$4*100),"")</f>
        <v/>
      </c>
      <c r="N17" s="19"/>
      <c r="O17" s="4" t="str">
        <f>IF(AND((N17&gt;0),(N$4&gt;0)),(N17/N$4*100),"")</f>
        <v/>
      </c>
      <c r="P17" s="19"/>
      <c r="Q17" s="4" t="str">
        <f>IF(AND((P17&gt;0),(P$4&gt;0)),(P17/P$4*100),"")</f>
        <v/>
      </c>
      <c r="R17" s="19"/>
      <c r="S17" s="4" t="str">
        <f>IF(AND((R17&gt;0),(R$4&gt;0)),(R17/R$4*100),"")</f>
        <v/>
      </c>
      <c r="T17" s="19"/>
      <c r="U17" s="4" t="str">
        <f>IF(AND((T17&gt;0),(T$4&gt;0)),(T17/T$4*100),"")</f>
        <v/>
      </c>
      <c r="V17" s="19"/>
      <c r="W17" s="4" t="str">
        <f>IF(AND((V17&gt;0),(V$4&gt;0)),(V17/V$4*100),"")</f>
        <v/>
      </c>
      <c r="X17" s="19"/>
      <c r="Y17" s="4" t="str">
        <f>IF(AND((X17&gt;0),(X$4&gt;0)),(X17/X$4*100),"")</f>
        <v/>
      </c>
      <c r="Z17" s="19"/>
      <c r="AA17" s="4" t="str">
        <f>IF(AND((Z17&gt;0),(Z$4&gt;0)),(Z17/Z$4*100),"")</f>
        <v/>
      </c>
      <c r="AB17" s="19"/>
      <c r="AC17" s="4" t="str">
        <f>IF(AND((AB17&gt;0),(AB$4&gt;0)),(AB17/AB$4*100),"")</f>
        <v/>
      </c>
      <c r="AD17" s="19"/>
      <c r="AE17" s="4" t="str">
        <f t="shared" ref="AE17:AE18" si="103">IF(AND((AD17&gt;0),(AD$4&gt;0)),(AD17/AD$4*100),"")</f>
        <v/>
      </c>
      <c r="AF17" s="19"/>
      <c r="AG17" s="4" t="str">
        <f t="shared" ref="AG17:AG18" si="104">IF(AND((AF17&gt;0),(AF$4&gt;0)),(AF17/AF$4*100),"")</f>
        <v/>
      </c>
      <c r="AH17" s="19"/>
      <c r="AI17" s="4" t="str">
        <f t="shared" ref="AI17:AI18" si="105">IF(AND((AH17&gt;0),(AH$4&gt;0)),(AH17/AH$4*100),"")</f>
        <v/>
      </c>
      <c r="AJ17" s="19"/>
      <c r="AK17" s="4" t="str">
        <f t="shared" ref="AK17:AK18" si="106">IF(AND((AJ17&gt;0),(AJ$4&gt;0)),(AJ17/AJ$4*100),"")</f>
        <v/>
      </c>
      <c r="AL17" s="19"/>
      <c r="AM17" s="4" t="str">
        <f t="shared" ref="AM17:AM18" si="107">IF(AND((AL17&gt;0),(AL$4&gt;0)),(AL17/AL$4*100),"")</f>
        <v/>
      </c>
      <c r="AN17" s="19"/>
      <c r="AO17" s="4" t="str">
        <f t="shared" ref="AO17:AO18" si="108">IF(AND((AN17&gt;0),(AN$4&gt;0)),(AN17/AN$4*100),"")</f>
        <v/>
      </c>
      <c r="AP17" s="19"/>
      <c r="AQ17" s="4" t="str">
        <f t="shared" ref="AQ17:AQ18" si="109">IF(AND((AP17&gt;0),(AP$4&gt;0)),(AP17/AP$4*100),"")</f>
        <v/>
      </c>
      <c r="AR17" s="19"/>
      <c r="AS17" s="4" t="str">
        <f t="shared" ref="AS17:AS18" si="110">IF(AND((AR17&gt;0),(AR$4&gt;0)),(AR17/AR$4*100),"")</f>
        <v/>
      </c>
      <c r="AT17" s="19"/>
      <c r="AU17" s="4" t="str">
        <f t="shared" ref="AU17:AU18" si="111">IF(AND((AT17&gt;0),(AT$4&gt;0)),(AT17/AT$4*100),"")</f>
        <v/>
      </c>
      <c r="AV17" s="19"/>
      <c r="AW17" s="4" t="str">
        <f t="shared" ref="AW17:AW18" si="112">IF(AND((AV17&gt;0),(AV$4&gt;0)),(AV17/AV$4*100),"")</f>
        <v/>
      </c>
      <c r="AX17" s="19"/>
      <c r="AY17" s="4" t="str">
        <f t="shared" ref="AY17:AY18" si="113">IF(AND((AX17&gt;0),(AX$4&gt;0)),(AX17/AX$4*100),"")</f>
        <v/>
      </c>
      <c r="AZ17" s="19"/>
      <c r="BA17" s="4" t="str">
        <f t="shared" ref="BA17:BA18" si="114">IF(AND((AZ17&gt;0),(AZ$4&gt;0)),(AZ17/AZ$4*100),"")</f>
        <v/>
      </c>
      <c r="BB17" s="19"/>
      <c r="BC17" s="4" t="str">
        <f t="shared" ref="BC17:BC18" si="115">IF(AND((BB17&gt;0),(BB$4&gt;0)),(BB17/BB$4*100),"")</f>
        <v/>
      </c>
      <c r="BD17" s="19"/>
      <c r="BE17" s="4" t="str">
        <f t="shared" ref="BE17:BE18" si="116">IF(AND((BD17&gt;0),(BD$4&gt;0)),(BD17/BD$4*100),"")</f>
        <v/>
      </c>
      <c r="BF17" s="19"/>
      <c r="BG17" s="4" t="str">
        <f t="shared" ref="BG17:BG18" si="117">IF(AND((BF17&gt;0),(BF$4&gt;0)),(BF17/BF$4*100),"")</f>
        <v/>
      </c>
      <c r="BH17" s="19"/>
      <c r="BI17" s="4" t="str">
        <f t="shared" ref="BI17:BI18" si="118">IF(AND((BH17&gt;0),(BH$4&gt;0)),(BH17/BH$4*100),"")</f>
        <v/>
      </c>
      <c r="BK17" s="57" t="s">
        <v>24</v>
      </c>
      <c r="BL17" s="30">
        <f t="shared" si="16"/>
        <v>2</v>
      </c>
      <c r="BM17" s="31">
        <f t="shared" si="17"/>
        <v>7.7</v>
      </c>
      <c r="BN17" s="32" t="str">
        <f t="shared" si="18"/>
        <v>–</v>
      </c>
      <c r="BO17" s="33">
        <f t="shared" si="19"/>
        <v>9</v>
      </c>
      <c r="BP17" s="34">
        <f t="shared" si="20"/>
        <v>41.847826086956523</v>
      </c>
      <c r="BQ17" s="35" t="str">
        <f t="shared" si="40"/>
        <v>–</v>
      </c>
      <c r="BR17" s="36">
        <f t="shared" si="21"/>
        <v>46.632124352331608</v>
      </c>
      <c r="BS17" s="37">
        <f t="shared" si="22"/>
        <v>8.35</v>
      </c>
      <c r="BT17" s="38">
        <f t="shared" si="22"/>
        <v>44.239975219644066</v>
      </c>
      <c r="BU17" s="32">
        <f t="shared" si="23"/>
        <v>0.91923881554251163</v>
      </c>
      <c r="BV17" s="39">
        <f t="shared" si="23"/>
        <v>3.3830097466657594</v>
      </c>
    </row>
    <row r="18" spans="1:74" ht="12.75" customHeight="1" x14ac:dyDescent="0.2">
      <c r="A18" s="10" t="s">
        <v>25</v>
      </c>
      <c r="B18" s="19">
        <v>1.5</v>
      </c>
      <c r="C18" s="4">
        <f>IF(AND((B18&gt;0),(B$4&gt;0)),(B18/B$4*100),"")</f>
        <v>8.1521739130434785</v>
      </c>
      <c r="D18" s="19">
        <v>1.5</v>
      </c>
      <c r="E18" s="4">
        <f>IF(AND((D18&gt;0),(D$4&gt;0)),(D18/D$4*100),"")</f>
        <v>7.7720207253886011</v>
      </c>
      <c r="F18" s="19"/>
      <c r="G18" s="4" t="str">
        <f>IF(AND((F18&gt;0),(F$4&gt;0)),(F18/F$4*100),"")</f>
        <v/>
      </c>
      <c r="H18" s="19"/>
      <c r="I18" s="4" t="str">
        <f>IF(AND((H18&gt;0),(H$4&gt;0)),(H18/H$4*100),"")</f>
        <v/>
      </c>
      <c r="J18" s="19"/>
      <c r="K18" s="4" t="str">
        <f>IF(AND((J18&gt;0),(J$4&gt;0)),(J18/J$4*100),"")</f>
        <v/>
      </c>
      <c r="L18" s="19"/>
      <c r="M18" s="4" t="str">
        <f>IF(AND((L18&gt;0),(L$4&gt;0)),(L18/L$4*100),"")</f>
        <v/>
      </c>
      <c r="N18" s="19"/>
      <c r="O18" s="4" t="str">
        <f>IF(AND((N18&gt;0),(N$4&gt;0)),(N18/N$4*100),"")</f>
        <v/>
      </c>
      <c r="P18" s="19"/>
      <c r="Q18" s="4" t="str">
        <f>IF(AND((P18&gt;0),(P$4&gt;0)),(P18/P$4*100),"")</f>
        <v/>
      </c>
      <c r="R18" s="19"/>
      <c r="S18" s="4" t="str">
        <f>IF(AND((R18&gt;0),(R$4&gt;0)),(R18/R$4*100),"")</f>
        <v/>
      </c>
      <c r="T18" s="19"/>
      <c r="U18" s="4" t="str">
        <f>IF(AND((T18&gt;0),(T$4&gt;0)),(T18/T$4*100),"")</f>
        <v/>
      </c>
      <c r="V18" s="19"/>
      <c r="W18" s="4" t="str">
        <f>IF(AND((V18&gt;0),(V$4&gt;0)),(V18/V$4*100),"")</f>
        <v/>
      </c>
      <c r="X18" s="19"/>
      <c r="Y18" s="4" t="str">
        <f>IF(AND((X18&gt;0),(X$4&gt;0)),(X18/X$4*100),"")</f>
        <v/>
      </c>
      <c r="Z18" s="19"/>
      <c r="AA18" s="4" t="str">
        <f>IF(AND((Z18&gt;0),(Z$4&gt;0)),(Z18/Z$4*100),"")</f>
        <v/>
      </c>
      <c r="AB18" s="19"/>
      <c r="AC18" s="4" t="str">
        <f>IF(AND((AB18&gt;0),(AB$4&gt;0)),(AB18/AB$4*100),"")</f>
        <v/>
      </c>
      <c r="AD18" s="19"/>
      <c r="AE18" s="4" t="str">
        <f t="shared" si="103"/>
        <v/>
      </c>
      <c r="AF18" s="19"/>
      <c r="AG18" s="4" t="str">
        <f t="shared" si="104"/>
        <v/>
      </c>
      <c r="AH18" s="19"/>
      <c r="AI18" s="4" t="str">
        <f t="shared" si="105"/>
        <v/>
      </c>
      <c r="AJ18" s="19"/>
      <c r="AK18" s="4" t="str">
        <f t="shared" si="106"/>
        <v/>
      </c>
      <c r="AL18" s="19"/>
      <c r="AM18" s="4" t="str">
        <f t="shared" si="107"/>
        <v/>
      </c>
      <c r="AN18" s="19"/>
      <c r="AO18" s="4" t="str">
        <f t="shared" si="108"/>
        <v/>
      </c>
      <c r="AP18" s="19"/>
      <c r="AQ18" s="4" t="str">
        <f t="shared" si="109"/>
        <v/>
      </c>
      <c r="AR18" s="19"/>
      <c r="AS18" s="4" t="str">
        <f t="shared" si="110"/>
        <v/>
      </c>
      <c r="AT18" s="19"/>
      <c r="AU18" s="4" t="str">
        <f t="shared" si="111"/>
        <v/>
      </c>
      <c r="AV18" s="19"/>
      <c r="AW18" s="4" t="str">
        <f t="shared" si="112"/>
        <v/>
      </c>
      <c r="AX18" s="19"/>
      <c r="AY18" s="4" t="str">
        <f t="shared" si="113"/>
        <v/>
      </c>
      <c r="AZ18" s="19"/>
      <c r="BA18" s="4" t="str">
        <f t="shared" si="114"/>
        <v/>
      </c>
      <c r="BB18" s="19"/>
      <c r="BC18" s="4" t="str">
        <f t="shared" si="115"/>
        <v/>
      </c>
      <c r="BD18" s="19"/>
      <c r="BE18" s="4" t="str">
        <f t="shared" si="116"/>
        <v/>
      </c>
      <c r="BF18" s="19"/>
      <c r="BG18" s="4" t="str">
        <f t="shared" si="117"/>
        <v/>
      </c>
      <c r="BH18" s="19"/>
      <c r="BI18" s="4" t="str">
        <f t="shared" si="118"/>
        <v/>
      </c>
      <c r="BK18" s="57" t="s">
        <v>25</v>
      </c>
      <c r="BL18" s="30">
        <f t="shared" si="16"/>
        <v>2</v>
      </c>
      <c r="BM18" s="31">
        <f t="shared" si="17"/>
        <v>1.5</v>
      </c>
      <c r="BN18" s="32" t="str">
        <f t="shared" si="18"/>
        <v>–</v>
      </c>
      <c r="BO18" s="33">
        <f t="shared" si="19"/>
        <v>1.5</v>
      </c>
      <c r="BP18" s="34">
        <f t="shared" si="20"/>
        <v>7.7720207253886011</v>
      </c>
      <c r="BQ18" s="35" t="str">
        <f t="shared" si="40"/>
        <v>–</v>
      </c>
      <c r="BR18" s="36">
        <f t="shared" si="21"/>
        <v>8.1521739130434785</v>
      </c>
      <c r="BS18" s="37">
        <f t="shared" si="22"/>
        <v>1.5</v>
      </c>
      <c r="BT18" s="38">
        <f t="shared" si="22"/>
        <v>7.9620973192160402</v>
      </c>
      <c r="BU18" s="32">
        <f t="shared" si="23"/>
        <v>0</v>
      </c>
      <c r="BV18" s="39">
        <f t="shared" si="23"/>
        <v>0.2688088968804459</v>
      </c>
    </row>
    <row r="19" spans="1:74" ht="12.75" customHeight="1" x14ac:dyDescent="0.2">
      <c r="A19" s="10" t="s">
        <v>26</v>
      </c>
      <c r="B19" s="66">
        <f>IF(AND((B18&gt;0),(B17&gt;0)),(B18/B17),"")</f>
        <v>0.19480519480519481</v>
      </c>
      <c r="C19" s="4" t="s">
        <v>3</v>
      </c>
      <c r="D19" s="66">
        <f>IF(AND((D18&gt;0),(D17&gt;0)),(D18/D17),"")</f>
        <v>0.16666666666666666</v>
      </c>
      <c r="E19" s="4" t="s">
        <v>3</v>
      </c>
      <c r="F19" s="66" t="str">
        <f>IF(AND((F18&gt;0),(F17&gt;0)),(F18/F17),"")</f>
        <v/>
      </c>
      <c r="G19" s="4" t="s">
        <v>3</v>
      </c>
      <c r="H19" s="66" t="str">
        <f>IF(AND((H18&gt;0),(H17&gt;0)),(H18/H17),"")</f>
        <v/>
      </c>
      <c r="I19" s="4" t="s">
        <v>3</v>
      </c>
      <c r="J19" s="66" t="str">
        <f>IF(AND((J18&gt;0),(J17&gt;0)),(J18/J17),"")</f>
        <v/>
      </c>
      <c r="K19" s="4" t="s">
        <v>3</v>
      </c>
      <c r="L19" s="66" t="str">
        <f>IF(AND((L18&gt;0),(L17&gt;0)),(L18/L17),"")</f>
        <v/>
      </c>
      <c r="M19" s="4" t="s">
        <v>3</v>
      </c>
      <c r="N19" s="66" t="str">
        <f>IF(AND((N18&gt;0),(N17&gt;0)),(N18/N17),"")</f>
        <v/>
      </c>
      <c r="O19" s="4" t="s">
        <v>3</v>
      </c>
      <c r="P19" s="66" t="str">
        <f>IF(AND((P18&gt;0),(P17&gt;0)),(P18/P17),"")</f>
        <v/>
      </c>
      <c r="Q19" s="4" t="s">
        <v>3</v>
      </c>
      <c r="R19" s="66" t="str">
        <f>IF(AND((R18&gt;0),(R17&gt;0)),(R18/R17),"")</f>
        <v/>
      </c>
      <c r="S19" s="4" t="s">
        <v>3</v>
      </c>
      <c r="T19" s="66" t="str">
        <f>IF(AND((T18&gt;0),(T17&gt;0)),(T18/T17),"")</f>
        <v/>
      </c>
      <c r="U19" s="4" t="s">
        <v>3</v>
      </c>
      <c r="V19" s="66" t="str">
        <f>IF(AND((V18&gt;0),(V17&gt;0)),(V18/V17),"")</f>
        <v/>
      </c>
      <c r="W19" s="4" t="s">
        <v>3</v>
      </c>
      <c r="X19" s="66" t="str">
        <f>IF(AND((X18&gt;0),(X17&gt;0)),(X18/X17),"")</f>
        <v/>
      </c>
      <c r="Y19" s="4" t="s">
        <v>3</v>
      </c>
      <c r="Z19" s="66" t="str">
        <f>IF(AND((Z18&gt;0),(Z17&gt;0)),(Z18/Z17),"")</f>
        <v/>
      </c>
      <c r="AA19" s="4" t="s">
        <v>3</v>
      </c>
      <c r="AB19" s="66" t="str">
        <f>IF(AND((AB18&gt;0),(AB17&gt;0)),(AB18/AB17),"")</f>
        <v/>
      </c>
      <c r="AC19" s="4" t="s">
        <v>3</v>
      </c>
      <c r="AD19" s="66" t="str">
        <f t="shared" ref="AD19" si="119">IF(AND((AD18&gt;0),(AD17&gt;0)),(AD18/AD17),"")</f>
        <v/>
      </c>
      <c r="AE19" s="4" t="s">
        <v>3</v>
      </c>
      <c r="AF19" s="66" t="str">
        <f t="shared" ref="AF19" si="120">IF(AND((AF18&gt;0),(AF17&gt;0)),(AF18/AF17),"")</f>
        <v/>
      </c>
      <c r="AG19" s="4" t="s">
        <v>3</v>
      </c>
      <c r="AH19" s="66" t="str">
        <f t="shared" ref="AH19" si="121">IF(AND((AH18&gt;0),(AH17&gt;0)),(AH18/AH17),"")</f>
        <v/>
      </c>
      <c r="AI19" s="4" t="s">
        <v>3</v>
      </c>
      <c r="AJ19" s="66" t="str">
        <f t="shared" ref="AJ19" si="122">IF(AND((AJ18&gt;0),(AJ17&gt;0)),(AJ18/AJ17),"")</f>
        <v/>
      </c>
      <c r="AK19" s="4" t="s">
        <v>3</v>
      </c>
      <c r="AL19" s="66" t="str">
        <f t="shared" ref="AL19" si="123">IF(AND((AL18&gt;0),(AL17&gt;0)),(AL18/AL17),"")</f>
        <v/>
      </c>
      <c r="AM19" s="4" t="s">
        <v>3</v>
      </c>
      <c r="AN19" s="66" t="str">
        <f t="shared" ref="AN19" si="124">IF(AND((AN18&gt;0),(AN17&gt;0)),(AN18/AN17),"")</f>
        <v/>
      </c>
      <c r="AO19" s="4" t="s">
        <v>3</v>
      </c>
      <c r="AP19" s="66" t="str">
        <f t="shared" ref="AP19" si="125">IF(AND((AP18&gt;0),(AP17&gt;0)),(AP18/AP17),"")</f>
        <v/>
      </c>
      <c r="AQ19" s="4" t="s">
        <v>3</v>
      </c>
      <c r="AR19" s="66" t="str">
        <f t="shared" ref="AR19" si="126">IF(AND((AR18&gt;0),(AR17&gt;0)),(AR18/AR17),"")</f>
        <v/>
      </c>
      <c r="AS19" s="4" t="s">
        <v>3</v>
      </c>
      <c r="AT19" s="66" t="str">
        <f t="shared" ref="AT19" si="127">IF(AND((AT18&gt;0),(AT17&gt;0)),(AT18/AT17),"")</f>
        <v/>
      </c>
      <c r="AU19" s="4" t="s">
        <v>3</v>
      </c>
      <c r="AV19" s="66" t="str">
        <f t="shared" ref="AV19" si="128">IF(AND((AV18&gt;0),(AV17&gt;0)),(AV18/AV17),"")</f>
        <v/>
      </c>
      <c r="AW19" s="4" t="s">
        <v>3</v>
      </c>
      <c r="AX19" s="66" t="str">
        <f t="shared" ref="AX19" si="129">IF(AND((AX18&gt;0),(AX17&gt;0)),(AX18/AX17),"")</f>
        <v/>
      </c>
      <c r="AY19" s="4" t="s">
        <v>3</v>
      </c>
      <c r="AZ19" s="66" t="str">
        <f t="shared" ref="AZ19" si="130">IF(AND((AZ18&gt;0),(AZ17&gt;0)),(AZ18/AZ17),"")</f>
        <v/>
      </c>
      <c r="BA19" s="4" t="s">
        <v>3</v>
      </c>
      <c r="BB19" s="66" t="str">
        <f t="shared" ref="BB19" si="131">IF(AND((BB18&gt;0),(BB17&gt;0)),(BB18/BB17),"")</f>
        <v/>
      </c>
      <c r="BC19" s="4" t="s">
        <v>3</v>
      </c>
      <c r="BD19" s="66" t="str">
        <f t="shared" ref="BD19" si="132">IF(AND((BD18&gt;0),(BD17&gt;0)),(BD18/BD17),"")</f>
        <v/>
      </c>
      <c r="BE19" s="4" t="s">
        <v>3</v>
      </c>
      <c r="BF19" s="66" t="str">
        <f t="shared" ref="BF19" si="133">IF(AND((BF18&gt;0),(BF17&gt;0)),(BF18/BF17),"")</f>
        <v/>
      </c>
      <c r="BG19" s="4" t="s">
        <v>3</v>
      </c>
      <c r="BH19" s="66" t="str">
        <f t="shared" ref="BH19" si="134">IF(AND((BH18&gt;0),(BH17&gt;0)),(BH18/BH17),"")</f>
        <v/>
      </c>
      <c r="BI19" s="4" t="s">
        <v>3</v>
      </c>
      <c r="BK19" s="57" t="s">
        <v>26</v>
      </c>
      <c r="BL19" s="30">
        <f t="shared" si="16"/>
        <v>2</v>
      </c>
      <c r="BM19" s="40">
        <f t="shared" si="17"/>
        <v>0.16666666666666666</v>
      </c>
      <c r="BN19" s="22" t="str">
        <f t="shared" si="18"/>
        <v>–</v>
      </c>
      <c r="BO19" s="41">
        <f t="shared" si="19"/>
        <v>0.19480519480519481</v>
      </c>
      <c r="BP19" s="24" t="str">
        <f t="shared" si="20"/>
        <v/>
      </c>
      <c r="BQ19" s="6" t="s">
        <v>3</v>
      </c>
      <c r="BR19" s="26" t="str">
        <f t="shared" si="21"/>
        <v/>
      </c>
      <c r="BS19" s="42">
        <f t="shared" si="22"/>
        <v>0.18073593073593075</v>
      </c>
      <c r="BT19" s="28" t="s">
        <v>3</v>
      </c>
      <c r="BU19" s="43">
        <f t="shared" si="23"/>
        <v>1.9896944059361741E-2</v>
      </c>
      <c r="BV19" s="29" t="s">
        <v>3</v>
      </c>
    </row>
    <row r="20" spans="1:74" ht="12.75" customHeight="1" x14ac:dyDescent="0.2">
      <c r="A20" s="15" t="s">
        <v>13</v>
      </c>
      <c r="B20" s="17"/>
      <c r="C20" s="3"/>
      <c r="D20" s="17"/>
      <c r="E20" s="3"/>
      <c r="F20" s="17"/>
      <c r="G20" s="3"/>
      <c r="H20" s="17"/>
      <c r="I20" s="3"/>
      <c r="J20" s="17"/>
      <c r="K20" s="3"/>
      <c r="L20" s="17"/>
      <c r="M20" s="3"/>
      <c r="N20" s="17"/>
      <c r="O20" s="3"/>
      <c r="P20" s="17"/>
      <c r="Q20" s="3"/>
      <c r="R20" s="17"/>
      <c r="S20" s="3"/>
      <c r="T20" s="17"/>
      <c r="U20" s="3"/>
      <c r="V20" s="17"/>
      <c r="W20" s="3"/>
      <c r="X20" s="17"/>
      <c r="Y20" s="3"/>
      <c r="Z20" s="17"/>
      <c r="AA20" s="3"/>
      <c r="AB20" s="17"/>
      <c r="AC20" s="3"/>
      <c r="AD20" s="17"/>
      <c r="AE20" s="3"/>
      <c r="AF20" s="17"/>
      <c r="AG20" s="3"/>
      <c r="AH20" s="17"/>
      <c r="AI20" s="3"/>
      <c r="AJ20" s="17"/>
      <c r="AK20" s="3"/>
      <c r="AL20" s="17"/>
      <c r="AM20" s="3"/>
      <c r="AN20" s="17"/>
      <c r="AO20" s="3"/>
      <c r="AP20" s="17"/>
      <c r="AQ20" s="3"/>
      <c r="AR20" s="17"/>
      <c r="AS20" s="3"/>
      <c r="AT20" s="17"/>
      <c r="AU20" s="3"/>
      <c r="AV20" s="17"/>
      <c r="AW20" s="3"/>
      <c r="AX20" s="17"/>
      <c r="AY20" s="3"/>
      <c r="AZ20" s="17"/>
      <c r="BA20" s="3"/>
      <c r="BB20" s="17"/>
      <c r="BC20" s="3"/>
      <c r="BD20" s="17"/>
      <c r="BE20" s="3"/>
      <c r="BF20" s="17"/>
      <c r="BG20" s="3"/>
      <c r="BH20" s="17"/>
      <c r="BI20" s="3"/>
      <c r="BK20" s="56" t="s">
        <v>13</v>
      </c>
      <c r="BL20" s="30"/>
      <c r="BM20" s="21"/>
      <c r="BN20" s="22"/>
      <c r="BO20" s="23"/>
      <c r="BP20" s="24"/>
      <c r="BQ20" s="25"/>
      <c r="BR20" s="26"/>
      <c r="BS20" s="27"/>
      <c r="BT20" s="28"/>
      <c r="BU20" s="22"/>
      <c r="BV20" s="29"/>
    </row>
    <row r="21" spans="1:74" ht="12.75" customHeight="1" x14ac:dyDescent="0.2">
      <c r="A21" s="10" t="s">
        <v>24</v>
      </c>
      <c r="B21" s="19">
        <v>8.3000000000000007</v>
      </c>
      <c r="C21" s="4">
        <f>IF(AND((B21&gt;0),(B$4&gt;0)),(B21/B$4*100),"")</f>
        <v>45.108695652173921</v>
      </c>
      <c r="D21" s="19">
        <v>8.6999999999999993</v>
      </c>
      <c r="E21" s="4">
        <f>IF(AND((D21&gt;0),(D$4&gt;0)),(D21/D$4*100),"")</f>
        <v>45.077720207253883</v>
      </c>
      <c r="F21" s="19"/>
      <c r="G21" s="4" t="str">
        <f>IF(AND((F21&gt;0),(F$4&gt;0)),(F21/F$4*100),"")</f>
        <v/>
      </c>
      <c r="H21" s="19"/>
      <c r="I21" s="4" t="str">
        <f>IF(AND((H21&gt;0),(H$4&gt;0)),(H21/H$4*100),"")</f>
        <v/>
      </c>
      <c r="J21" s="19"/>
      <c r="K21" s="4" t="str">
        <f>IF(AND((J21&gt;0),(J$4&gt;0)),(J21/J$4*100),"")</f>
        <v/>
      </c>
      <c r="L21" s="19"/>
      <c r="M21" s="4" t="str">
        <f>IF(AND((L21&gt;0),(L$4&gt;0)),(L21/L$4*100),"")</f>
        <v/>
      </c>
      <c r="N21" s="19"/>
      <c r="O21" s="4" t="str">
        <f>IF(AND((N21&gt;0),(N$4&gt;0)),(N21/N$4*100),"")</f>
        <v/>
      </c>
      <c r="P21" s="19"/>
      <c r="Q21" s="4" t="str">
        <f>IF(AND((P21&gt;0),(P$4&gt;0)),(P21/P$4*100),"")</f>
        <v/>
      </c>
      <c r="R21" s="19"/>
      <c r="S21" s="4" t="str">
        <f>IF(AND((R21&gt;0),(R$4&gt;0)),(R21/R$4*100),"")</f>
        <v/>
      </c>
      <c r="T21" s="19"/>
      <c r="U21" s="4" t="str">
        <f>IF(AND((T21&gt;0),(T$4&gt;0)),(T21/T$4*100),"")</f>
        <v/>
      </c>
      <c r="V21" s="19"/>
      <c r="W21" s="4" t="str">
        <f>IF(AND((V21&gt;0),(V$4&gt;0)),(V21/V$4*100),"")</f>
        <v/>
      </c>
      <c r="X21" s="19"/>
      <c r="Y21" s="4" t="str">
        <f>IF(AND((X21&gt;0),(X$4&gt;0)),(X21/X$4*100),"")</f>
        <v/>
      </c>
      <c r="Z21" s="19"/>
      <c r="AA21" s="4" t="str">
        <f>IF(AND((Z21&gt;0),(Z$4&gt;0)),(Z21/Z$4*100),"")</f>
        <v/>
      </c>
      <c r="AB21" s="19"/>
      <c r="AC21" s="4" t="str">
        <f>IF(AND((AB21&gt;0),(AB$4&gt;0)),(AB21/AB$4*100),"")</f>
        <v/>
      </c>
      <c r="AD21" s="19"/>
      <c r="AE21" s="4" t="str">
        <f t="shared" ref="AE21:AE22" si="135">IF(AND((AD21&gt;0),(AD$4&gt;0)),(AD21/AD$4*100),"")</f>
        <v/>
      </c>
      <c r="AF21" s="19"/>
      <c r="AG21" s="4" t="str">
        <f t="shared" ref="AG21:AG22" si="136">IF(AND((AF21&gt;0),(AF$4&gt;0)),(AF21/AF$4*100),"")</f>
        <v/>
      </c>
      <c r="AH21" s="19"/>
      <c r="AI21" s="4" t="str">
        <f t="shared" ref="AI21:AI22" si="137">IF(AND((AH21&gt;0),(AH$4&gt;0)),(AH21/AH$4*100),"")</f>
        <v/>
      </c>
      <c r="AJ21" s="19"/>
      <c r="AK21" s="4" t="str">
        <f t="shared" ref="AK21:AK22" si="138">IF(AND((AJ21&gt;0),(AJ$4&gt;0)),(AJ21/AJ$4*100),"")</f>
        <v/>
      </c>
      <c r="AL21" s="19"/>
      <c r="AM21" s="4" t="str">
        <f t="shared" ref="AM21:AM22" si="139">IF(AND((AL21&gt;0),(AL$4&gt;0)),(AL21/AL$4*100),"")</f>
        <v/>
      </c>
      <c r="AN21" s="19"/>
      <c r="AO21" s="4" t="str">
        <f t="shared" ref="AO21:AO22" si="140">IF(AND((AN21&gt;0),(AN$4&gt;0)),(AN21/AN$4*100),"")</f>
        <v/>
      </c>
      <c r="AP21" s="19"/>
      <c r="AQ21" s="4" t="str">
        <f t="shared" ref="AQ21:AQ22" si="141">IF(AND((AP21&gt;0),(AP$4&gt;0)),(AP21/AP$4*100),"")</f>
        <v/>
      </c>
      <c r="AR21" s="19"/>
      <c r="AS21" s="4" t="str">
        <f t="shared" ref="AS21:AS22" si="142">IF(AND((AR21&gt;0),(AR$4&gt;0)),(AR21/AR$4*100),"")</f>
        <v/>
      </c>
      <c r="AT21" s="19"/>
      <c r="AU21" s="4" t="str">
        <f t="shared" ref="AU21:AU22" si="143">IF(AND((AT21&gt;0),(AT$4&gt;0)),(AT21/AT$4*100),"")</f>
        <v/>
      </c>
      <c r="AV21" s="19"/>
      <c r="AW21" s="4" t="str">
        <f t="shared" ref="AW21:AW22" si="144">IF(AND((AV21&gt;0),(AV$4&gt;0)),(AV21/AV$4*100),"")</f>
        <v/>
      </c>
      <c r="AX21" s="19"/>
      <c r="AY21" s="4" t="str">
        <f t="shared" ref="AY21:AY22" si="145">IF(AND((AX21&gt;0),(AX$4&gt;0)),(AX21/AX$4*100),"")</f>
        <v/>
      </c>
      <c r="AZ21" s="19"/>
      <c r="BA21" s="4" t="str">
        <f t="shared" ref="BA21:BA22" si="146">IF(AND((AZ21&gt;0),(AZ$4&gt;0)),(AZ21/AZ$4*100),"")</f>
        <v/>
      </c>
      <c r="BB21" s="19"/>
      <c r="BC21" s="4" t="str">
        <f t="shared" ref="BC21:BC22" si="147">IF(AND((BB21&gt;0),(BB$4&gt;0)),(BB21/BB$4*100),"")</f>
        <v/>
      </c>
      <c r="BD21" s="19"/>
      <c r="BE21" s="4" t="str">
        <f t="shared" ref="BE21:BE22" si="148">IF(AND((BD21&gt;0),(BD$4&gt;0)),(BD21/BD$4*100),"")</f>
        <v/>
      </c>
      <c r="BF21" s="19"/>
      <c r="BG21" s="4" t="str">
        <f t="shared" ref="BG21:BG22" si="149">IF(AND((BF21&gt;0),(BF$4&gt;0)),(BF21/BF$4*100),"")</f>
        <v/>
      </c>
      <c r="BH21" s="19"/>
      <c r="BI21" s="4" t="str">
        <f t="shared" ref="BI21:BI22" si="150">IF(AND((BH21&gt;0),(BH$4&gt;0)),(BH21/BH$4*100),"")</f>
        <v/>
      </c>
      <c r="BK21" s="57" t="s">
        <v>24</v>
      </c>
      <c r="BL21" s="30">
        <f t="shared" si="16"/>
        <v>2</v>
      </c>
      <c r="BM21" s="31">
        <f t="shared" si="17"/>
        <v>8.3000000000000007</v>
      </c>
      <c r="BN21" s="32" t="str">
        <f t="shared" si="18"/>
        <v>–</v>
      </c>
      <c r="BO21" s="33">
        <f t="shared" si="19"/>
        <v>8.6999999999999993</v>
      </c>
      <c r="BP21" s="34">
        <f t="shared" si="20"/>
        <v>45.077720207253883</v>
      </c>
      <c r="BQ21" s="35" t="str">
        <f t="shared" si="40"/>
        <v>–</v>
      </c>
      <c r="BR21" s="36">
        <f t="shared" si="21"/>
        <v>45.108695652173921</v>
      </c>
      <c r="BS21" s="37">
        <f t="shared" si="22"/>
        <v>8.5</v>
      </c>
      <c r="BT21" s="38">
        <f t="shared" si="22"/>
        <v>45.093207929713898</v>
      </c>
      <c r="BU21" s="32">
        <f t="shared" si="23"/>
        <v>0.28284271247461801</v>
      </c>
      <c r="BV21" s="39">
        <f t="shared" si="23"/>
        <v>2.1902947153229508E-2</v>
      </c>
    </row>
    <row r="22" spans="1:74" ht="12.75" customHeight="1" x14ac:dyDescent="0.2">
      <c r="A22" s="10" t="s">
        <v>25</v>
      </c>
      <c r="B22" s="19"/>
      <c r="C22" s="4" t="str">
        <f>IF(AND((B22&gt;0),(B$4&gt;0)),(B22/B$4*100),"")</f>
        <v/>
      </c>
      <c r="D22" s="19">
        <v>1.4</v>
      </c>
      <c r="E22" s="4">
        <f>IF(AND((D22&gt;0),(D$4&gt;0)),(D22/D$4*100),"")</f>
        <v>7.2538860103626934</v>
      </c>
      <c r="F22" s="19"/>
      <c r="G22" s="4" t="str">
        <f>IF(AND((F22&gt;0),(F$4&gt;0)),(F22/F$4*100),"")</f>
        <v/>
      </c>
      <c r="H22" s="19"/>
      <c r="I22" s="4" t="str">
        <f>IF(AND((H22&gt;0),(H$4&gt;0)),(H22/H$4*100),"")</f>
        <v/>
      </c>
      <c r="J22" s="19"/>
      <c r="K22" s="4" t="str">
        <f>IF(AND((J22&gt;0),(J$4&gt;0)),(J22/J$4*100),"")</f>
        <v/>
      </c>
      <c r="L22" s="19"/>
      <c r="M22" s="4" t="str">
        <f>IF(AND((L22&gt;0),(L$4&gt;0)),(L22/L$4*100),"")</f>
        <v/>
      </c>
      <c r="N22" s="19"/>
      <c r="O22" s="4" t="str">
        <f>IF(AND((N22&gt;0),(N$4&gt;0)),(N22/N$4*100),"")</f>
        <v/>
      </c>
      <c r="P22" s="19"/>
      <c r="Q22" s="4" t="str">
        <f>IF(AND((P22&gt;0),(P$4&gt;0)),(P22/P$4*100),"")</f>
        <v/>
      </c>
      <c r="R22" s="19"/>
      <c r="S22" s="4" t="str">
        <f>IF(AND((R22&gt;0),(R$4&gt;0)),(R22/R$4*100),"")</f>
        <v/>
      </c>
      <c r="T22" s="19"/>
      <c r="U22" s="4" t="str">
        <f>IF(AND((T22&gt;0),(T$4&gt;0)),(T22/T$4*100),"")</f>
        <v/>
      </c>
      <c r="V22" s="19"/>
      <c r="W22" s="4" t="str">
        <f>IF(AND((V22&gt;0),(V$4&gt;0)),(V22/V$4*100),"")</f>
        <v/>
      </c>
      <c r="X22" s="19"/>
      <c r="Y22" s="4" t="str">
        <f>IF(AND((X22&gt;0),(X$4&gt;0)),(X22/X$4*100),"")</f>
        <v/>
      </c>
      <c r="Z22" s="19"/>
      <c r="AA22" s="4" t="str">
        <f>IF(AND((Z22&gt;0),(Z$4&gt;0)),(Z22/Z$4*100),"")</f>
        <v/>
      </c>
      <c r="AB22" s="19"/>
      <c r="AC22" s="4" t="str">
        <f>IF(AND((AB22&gt;0),(AB$4&gt;0)),(AB22/AB$4*100),"")</f>
        <v/>
      </c>
      <c r="AD22" s="19"/>
      <c r="AE22" s="4" t="str">
        <f t="shared" si="135"/>
        <v/>
      </c>
      <c r="AF22" s="19"/>
      <c r="AG22" s="4" t="str">
        <f t="shared" si="136"/>
        <v/>
      </c>
      <c r="AH22" s="19"/>
      <c r="AI22" s="4" t="str">
        <f t="shared" si="137"/>
        <v/>
      </c>
      <c r="AJ22" s="19"/>
      <c r="AK22" s="4" t="str">
        <f t="shared" si="138"/>
        <v/>
      </c>
      <c r="AL22" s="19"/>
      <c r="AM22" s="4" t="str">
        <f t="shared" si="139"/>
        <v/>
      </c>
      <c r="AN22" s="19"/>
      <c r="AO22" s="4" t="str">
        <f t="shared" si="140"/>
        <v/>
      </c>
      <c r="AP22" s="19"/>
      <c r="AQ22" s="4" t="str">
        <f t="shared" si="141"/>
        <v/>
      </c>
      <c r="AR22" s="19"/>
      <c r="AS22" s="4" t="str">
        <f t="shared" si="142"/>
        <v/>
      </c>
      <c r="AT22" s="19"/>
      <c r="AU22" s="4" t="str">
        <f t="shared" si="143"/>
        <v/>
      </c>
      <c r="AV22" s="19"/>
      <c r="AW22" s="4" t="str">
        <f t="shared" si="144"/>
        <v/>
      </c>
      <c r="AX22" s="19"/>
      <c r="AY22" s="4" t="str">
        <f t="shared" si="145"/>
        <v/>
      </c>
      <c r="AZ22" s="19"/>
      <c r="BA22" s="4" t="str">
        <f t="shared" si="146"/>
        <v/>
      </c>
      <c r="BB22" s="19"/>
      <c r="BC22" s="4" t="str">
        <f t="shared" si="147"/>
        <v/>
      </c>
      <c r="BD22" s="19"/>
      <c r="BE22" s="4" t="str">
        <f t="shared" si="148"/>
        <v/>
      </c>
      <c r="BF22" s="19"/>
      <c r="BG22" s="4" t="str">
        <f t="shared" si="149"/>
        <v/>
      </c>
      <c r="BH22" s="19"/>
      <c r="BI22" s="4" t="str">
        <f t="shared" si="150"/>
        <v/>
      </c>
      <c r="BK22" s="57" t="s">
        <v>25</v>
      </c>
      <c r="BL22" s="30">
        <f t="shared" si="16"/>
        <v>1</v>
      </c>
      <c r="BM22" s="31">
        <f t="shared" si="17"/>
        <v>1.4</v>
      </c>
      <c r="BN22" s="32" t="str">
        <f t="shared" si="18"/>
        <v>–</v>
      </c>
      <c r="BO22" s="33">
        <f t="shared" si="19"/>
        <v>1.4</v>
      </c>
      <c r="BP22" s="34">
        <f t="shared" si="20"/>
        <v>7.2538860103626934</v>
      </c>
      <c r="BQ22" s="35" t="str">
        <f t="shared" si="40"/>
        <v>–</v>
      </c>
      <c r="BR22" s="36">
        <f t="shared" si="21"/>
        <v>7.2538860103626934</v>
      </c>
      <c r="BS22" s="37">
        <f t="shared" si="22"/>
        <v>1.4</v>
      </c>
      <c r="BT22" s="38">
        <f t="shared" si="22"/>
        <v>7.2538860103626934</v>
      </c>
      <c r="BU22" s="32" t="str">
        <f t="shared" si="23"/>
        <v>?</v>
      </c>
      <c r="BV22" s="39" t="str">
        <f t="shared" si="23"/>
        <v>?</v>
      </c>
    </row>
    <row r="23" spans="1:74" ht="12.75" customHeight="1" x14ac:dyDescent="0.2">
      <c r="A23" s="10" t="s">
        <v>26</v>
      </c>
      <c r="B23" s="66" t="str">
        <f>IF(AND((B22&gt;0),(B21&gt;0)),(B22/B21),"")</f>
        <v/>
      </c>
      <c r="C23" s="4" t="s">
        <v>3</v>
      </c>
      <c r="D23" s="66">
        <f>IF(AND((D22&gt;0),(D21&gt;0)),(D22/D21),"")</f>
        <v>0.16091954022988506</v>
      </c>
      <c r="E23" s="4" t="s">
        <v>3</v>
      </c>
      <c r="F23" s="66" t="str">
        <f>IF(AND((F22&gt;0),(F21&gt;0)),(F22/F21),"")</f>
        <v/>
      </c>
      <c r="G23" s="4" t="s">
        <v>3</v>
      </c>
      <c r="H23" s="66" t="str">
        <f>IF(AND((H22&gt;0),(H21&gt;0)),(H22/H21),"")</f>
        <v/>
      </c>
      <c r="I23" s="4" t="s">
        <v>3</v>
      </c>
      <c r="J23" s="66" t="str">
        <f>IF(AND((J22&gt;0),(J21&gt;0)),(J22/J21),"")</f>
        <v/>
      </c>
      <c r="K23" s="4" t="s">
        <v>3</v>
      </c>
      <c r="L23" s="66" t="str">
        <f>IF(AND((L22&gt;0),(L21&gt;0)),(L22/L21),"")</f>
        <v/>
      </c>
      <c r="M23" s="4" t="s">
        <v>3</v>
      </c>
      <c r="N23" s="66" t="str">
        <f>IF(AND((N22&gt;0),(N21&gt;0)),(N22/N21),"")</f>
        <v/>
      </c>
      <c r="O23" s="4" t="s">
        <v>3</v>
      </c>
      <c r="P23" s="66" t="str">
        <f>IF(AND((P22&gt;0),(P21&gt;0)),(P22/P21),"")</f>
        <v/>
      </c>
      <c r="Q23" s="4" t="s">
        <v>3</v>
      </c>
      <c r="R23" s="66" t="str">
        <f>IF(AND((R22&gt;0),(R21&gt;0)),(R22/R21),"")</f>
        <v/>
      </c>
      <c r="S23" s="4" t="s">
        <v>3</v>
      </c>
      <c r="T23" s="66" t="str">
        <f>IF(AND((T22&gt;0),(T21&gt;0)),(T22/T21),"")</f>
        <v/>
      </c>
      <c r="U23" s="4" t="s">
        <v>3</v>
      </c>
      <c r="V23" s="66" t="str">
        <f>IF(AND((V22&gt;0),(V21&gt;0)),(V22/V21),"")</f>
        <v/>
      </c>
      <c r="W23" s="4" t="s">
        <v>3</v>
      </c>
      <c r="X23" s="66" t="str">
        <f>IF(AND((X22&gt;0),(X21&gt;0)),(X22/X21),"")</f>
        <v/>
      </c>
      <c r="Y23" s="4" t="s">
        <v>3</v>
      </c>
      <c r="Z23" s="66" t="str">
        <f>IF(AND((Z22&gt;0),(Z21&gt;0)),(Z22/Z21),"")</f>
        <v/>
      </c>
      <c r="AA23" s="4" t="s">
        <v>3</v>
      </c>
      <c r="AB23" s="66" t="str">
        <f>IF(AND((AB22&gt;0),(AB21&gt;0)),(AB22/AB21),"")</f>
        <v/>
      </c>
      <c r="AC23" s="4" t="s">
        <v>3</v>
      </c>
      <c r="AD23" s="66" t="str">
        <f t="shared" ref="AD23" si="151">IF(AND((AD22&gt;0),(AD21&gt;0)),(AD22/AD21),"")</f>
        <v/>
      </c>
      <c r="AE23" s="4" t="s">
        <v>3</v>
      </c>
      <c r="AF23" s="66" t="str">
        <f t="shared" ref="AF23" si="152">IF(AND((AF22&gt;0),(AF21&gt;0)),(AF22/AF21),"")</f>
        <v/>
      </c>
      <c r="AG23" s="4" t="s">
        <v>3</v>
      </c>
      <c r="AH23" s="66" t="str">
        <f t="shared" ref="AH23" si="153">IF(AND((AH22&gt;0),(AH21&gt;0)),(AH22/AH21),"")</f>
        <v/>
      </c>
      <c r="AI23" s="4" t="s">
        <v>3</v>
      </c>
      <c r="AJ23" s="66" t="str">
        <f t="shared" ref="AJ23" si="154">IF(AND((AJ22&gt;0),(AJ21&gt;0)),(AJ22/AJ21),"")</f>
        <v/>
      </c>
      <c r="AK23" s="4" t="s">
        <v>3</v>
      </c>
      <c r="AL23" s="66" t="str">
        <f t="shared" ref="AL23" si="155">IF(AND((AL22&gt;0),(AL21&gt;0)),(AL22/AL21),"")</f>
        <v/>
      </c>
      <c r="AM23" s="4" t="s">
        <v>3</v>
      </c>
      <c r="AN23" s="66" t="str">
        <f t="shared" ref="AN23" si="156">IF(AND((AN22&gt;0),(AN21&gt;0)),(AN22/AN21),"")</f>
        <v/>
      </c>
      <c r="AO23" s="4" t="s">
        <v>3</v>
      </c>
      <c r="AP23" s="66" t="str">
        <f t="shared" ref="AP23" si="157">IF(AND((AP22&gt;0),(AP21&gt;0)),(AP22/AP21),"")</f>
        <v/>
      </c>
      <c r="AQ23" s="4" t="s">
        <v>3</v>
      </c>
      <c r="AR23" s="66" t="str">
        <f t="shared" ref="AR23" si="158">IF(AND((AR22&gt;0),(AR21&gt;0)),(AR22/AR21),"")</f>
        <v/>
      </c>
      <c r="AS23" s="4" t="s">
        <v>3</v>
      </c>
      <c r="AT23" s="66" t="str">
        <f t="shared" ref="AT23" si="159">IF(AND((AT22&gt;0),(AT21&gt;0)),(AT22/AT21),"")</f>
        <v/>
      </c>
      <c r="AU23" s="4" t="s">
        <v>3</v>
      </c>
      <c r="AV23" s="66" t="str">
        <f t="shared" ref="AV23" si="160">IF(AND((AV22&gt;0),(AV21&gt;0)),(AV22/AV21),"")</f>
        <v/>
      </c>
      <c r="AW23" s="4" t="s">
        <v>3</v>
      </c>
      <c r="AX23" s="66" t="str">
        <f t="shared" ref="AX23" si="161">IF(AND((AX22&gt;0),(AX21&gt;0)),(AX22/AX21),"")</f>
        <v/>
      </c>
      <c r="AY23" s="4" t="s">
        <v>3</v>
      </c>
      <c r="AZ23" s="66" t="str">
        <f t="shared" ref="AZ23" si="162">IF(AND((AZ22&gt;0),(AZ21&gt;0)),(AZ22/AZ21),"")</f>
        <v/>
      </c>
      <c r="BA23" s="4" t="s">
        <v>3</v>
      </c>
      <c r="BB23" s="66" t="str">
        <f t="shared" ref="BB23" si="163">IF(AND((BB22&gt;0),(BB21&gt;0)),(BB22/BB21),"")</f>
        <v/>
      </c>
      <c r="BC23" s="4" t="s">
        <v>3</v>
      </c>
      <c r="BD23" s="66" t="str">
        <f t="shared" ref="BD23" si="164">IF(AND((BD22&gt;0),(BD21&gt;0)),(BD22/BD21),"")</f>
        <v/>
      </c>
      <c r="BE23" s="4" t="s">
        <v>3</v>
      </c>
      <c r="BF23" s="66" t="str">
        <f t="shared" ref="BF23" si="165">IF(AND((BF22&gt;0),(BF21&gt;0)),(BF22/BF21),"")</f>
        <v/>
      </c>
      <c r="BG23" s="4" t="s">
        <v>3</v>
      </c>
      <c r="BH23" s="66" t="str">
        <f t="shared" ref="BH23" si="166">IF(AND((BH22&gt;0),(BH21&gt;0)),(BH22/BH21),"")</f>
        <v/>
      </c>
      <c r="BI23" s="4" t="s">
        <v>3</v>
      </c>
      <c r="BK23" s="57" t="s">
        <v>26</v>
      </c>
      <c r="BL23" s="30">
        <f t="shared" si="16"/>
        <v>1</v>
      </c>
      <c r="BM23" s="40">
        <f t="shared" si="17"/>
        <v>0.16091954022988506</v>
      </c>
      <c r="BN23" s="22" t="str">
        <f t="shared" si="18"/>
        <v>–</v>
      </c>
      <c r="BO23" s="41">
        <f t="shared" si="19"/>
        <v>0.16091954022988506</v>
      </c>
      <c r="BP23" s="24" t="str">
        <f t="shared" si="20"/>
        <v/>
      </c>
      <c r="BQ23" s="6" t="s">
        <v>3</v>
      </c>
      <c r="BR23" s="26" t="str">
        <f t="shared" si="21"/>
        <v/>
      </c>
      <c r="BS23" s="42">
        <f t="shared" si="22"/>
        <v>0.16091954022988506</v>
      </c>
      <c r="BT23" s="28" t="s">
        <v>3</v>
      </c>
      <c r="BU23" s="43" t="str">
        <f t="shared" si="23"/>
        <v>?</v>
      </c>
      <c r="BV23" s="29" t="s">
        <v>3</v>
      </c>
    </row>
    <row r="24" spans="1:74" ht="12.75" customHeight="1" x14ac:dyDescent="0.2">
      <c r="A24" s="15" t="s">
        <v>14</v>
      </c>
      <c r="B24" s="17"/>
      <c r="C24" s="3"/>
      <c r="D24" s="17"/>
      <c r="E24" s="3"/>
      <c r="F24" s="17"/>
      <c r="G24" s="3"/>
      <c r="H24" s="17"/>
      <c r="I24" s="3"/>
      <c r="J24" s="17"/>
      <c r="K24" s="3"/>
      <c r="L24" s="17"/>
      <c r="M24" s="3"/>
      <c r="N24" s="17"/>
      <c r="O24" s="3"/>
      <c r="P24" s="17"/>
      <c r="Q24" s="3"/>
      <c r="R24" s="17"/>
      <c r="S24" s="3"/>
      <c r="T24" s="17"/>
      <c r="U24" s="3"/>
      <c r="V24" s="17"/>
      <c r="W24" s="3"/>
      <c r="X24" s="17"/>
      <c r="Y24" s="3"/>
      <c r="Z24" s="17"/>
      <c r="AA24" s="3"/>
      <c r="AB24" s="17"/>
      <c r="AC24" s="3"/>
      <c r="AD24" s="17"/>
      <c r="AE24" s="3"/>
      <c r="AF24" s="17"/>
      <c r="AG24" s="3"/>
      <c r="AH24" s="17"/>
      <c r="AI24" s="3"/>
      <c r="AJ24" s="17"/>
      <c r="AK24" s="3"/>
      <c r="AL24" s="17"/>
      <c r="AM24" s="3"/>
      <c r="AN24" s="17"/>
      <c r="AO24" s="3"/>
      <c r="AP24" s="17"/>
      <c r="AQ24" s="3"/>
      <c r="AR24" s="17"/>
      <c r="AS24" s="3"/>
      <c r="AT24" s="17"/>
      <c r="AU24" s="3"/>
      <c r="AV24" s="17"/>
      <c r="AW24" s="3"/>
      <c r="AX24" s="17"/>
      <c r="AY24" s="3"/>
      <c r="AZ24" s="17"/>
      <c r="BA24" s="3"/>
      <c r="BB24" s="17"/>
      <c r="BC24" s="3"/>
      <c r="BD24" s="17"/>
      <c r="BE24" s="3"/>
      <c r="BF24" s="17"/>
      <c r="BG24" s="3"/>
      <c r="BH24" s="17"/>
      <c r="BI24" s="3"/>
      <c r="BK24" s="56" t="s">
        <v>14</v>
      </c>
      <c r="BL24" s="30"/>
      <c r="BM24" s="21"/>
      <c r="BN24" s="22"/>
      <c r="BO24" s="23"/>
      <c r="BP24" s="24"/>
      <c r="BQ24" s="25"/>
      <c r="BR24" s="26"/>
      <c r="BS24" s="27"/>
      <c r="BT24" s="28"/>
      <c r="BU24" s="22"/>
      <c r="BV24" s="29"/>
    </row>
    <row r="25" spans="1:74" ht="12.75" customHeight="1" x14ac:dyDescent="0.2">
      <c r="A25" s="10" t="s">
        <v>24</v>
      </c>
      <c r="B25" s="19">
        <v>8.8000000000000007</v>
      </c>
      <c r="C25" s="4">
        <f>IF(AND((B25&gt;0),(B$4&gt;0)),(B25/B$4*100),"")</f>
        <v>47.826086956521749</v>
      </c>
      <c r="D25" s="19">
        <v>9.1999999999999993</v>
      </c>
      <c r="E25" s="4">
        <f>IF(AND((D25&gt;0),(D$4&gt;0)),(D25/D$4*100),"")</f>
        <v>47.668393782383419</v>
      </c>
      <c r="F25" s="19"/>
      <c r="G25" s="4" t="str">
        <f>IF(AND((F25&gt;0),(F$4&gt;0)),(F25/F$4*100),"")</f>
        <v/>
      </c>
      <c r="H25" s="19"/>
      <c r="I25" s="4" t="str">
        <f>IF(AND((H25&gt;0),(H$4&gt;0)),(H25/H$4*100),"")</f>
        <v/>
      </c>
      <c r="J25" s="19"/>
      <c r="K25" s="4" t="str">
        <f>IF(AND((J25&gt;0),(J$4&gt;0)),(J25/J$4*100),"")</f>
        <v/>
      </c>
      <c r="L25" s="19"/>
      <c r="M25" s="4" t="str">
        <f>IF(AND((L25&gt;0),(L$4&gt;0)),(L25/L$4*100),"")</f>
        <v/>
      </c>
      <c r="N25" s="19"/>
      <c r="O25" s="4" t="str">
        <f>IF(AND((N25&gt;0),(N$4&gt;0)),(N25/N$4*100),"")</f>
        <v/>
      </c>
      <c r="P25" s="19"/>
      <c r="Q25" s="4" t="str">
        <f>IF(AND((P25&gt;0),(P$4&gt;0)),(P25/P$4*100),"")</f>
        <v/>
      </c>
      <c r="R25" s="19"/>
      <c r="S25" s="4" t="str">
        <f>IF(AND((R25&gt;0),(R$4&gt;0)),(R25/R$4*100),"")</f>
        <v/>
      </c>
      <c r="T25" s="19"/>
      <c r="U25" s="4" t="str">
        <f>IF(AND((T25&gt;0),(T$4&gt;0)),(T25/T$4*100),"")</f>
        <v/>
      </c>
      <c r="V25" s="19"/>
      <c r="W25" s="4" t="str">
        <f>IF(AND((V25&gt;0),(V$4&gt;0)),(V25/V$4*100),"")</f>
        <v/>
      </c>
      <c r="X25" s="19"/>
      <c r="Y25" s="4" t="str">
        <f>IF(AND((X25&gt;0),(X$4&gt;0)),(X25/X$4*100),"")</f>
        <v/>
      </c>
      <c r="Z25" s="19"/>
      <c r="AA25" s="4" t="str">
        <f>IF(AND((Z25&gt;0),(Z$4&gt;0)),(Z25/Z$4*100),"")</f>
        <v/>
      </c>
      <c r="AB25" s="19"/>
      <c r="AC25" s="4" t="str">
        <f>IF(AND((AB25&gt;0),(AB$4&gt;0)),(AB25/AB$4*100),"")</f>
        <v/>
      </c>
      <c r="AD25" s="19"/>
      <c r="AE25" s="4" t="str">
        <f t="shared" ref="AE25:AE26" si="167">IF(AND((AD25&gt;0),(AD$4&gt;0)),(AD25/AD$4*100),"")</f>
        <v/>
      </c>
      <c r="AF25" s="19"/>
      <c r="AG25" s="4" t="str">
        <f t="shared" ref="AG25:AG26" si="168">IF(AND((AF25&gt;0),(AF$4&gt;0)),(AF25/AF$4*100),"")</f>
        <v/>
      </c>
      <c r="AH25" s="19"/>
      <c r="AI25" s="4" t="str">
        <f t="shared" ref="AI25:AI26" si="169">IF(AND((AH25&gt;0),(AH$4&gt;0)),(AH25/AH$4*100),"")</f>
        <v/>
      </c>
      <c r="AJ25" s="19"/>
      <c r="AK25" s="4" t="str">
        <f t="shared" ref="AK25:AK26" si="170">IF(AND((AJ25&gt;0),(AJ$4&gt;0)),(AJ25/AJ$4*100),"")</f>
        <v/>
      </c>
      <c r="AL25" s="19"/>
      <c r="AM25" s="4" t="str">
        <f t="shared" ref="AM25:AM26" si="171">IF(AND((AL25&gt;0),(AL$4&gt;0)),(AL25/AL$4*100),"")</f>
        <v/>
      </c>
      <c r="AN25" s="19"/>
      <c r="AO25" s="4" t="str">
        <f t="shared" ref="AO25:AO26" si="172">IF(AND((AN25&gt;0),(AN$4&gt;0)),(AN25/AN$4*100),"")</f>
        <v/>
      </c>
      <c r="AP25" s="19"/>
      <c r="AQ25" s="4" t="str">
        <f t="shared" ref="AQ25:AQ26" si="173">IF(AND((AP25&gt;0),(AP$4&gt;0)),(AP25/AP$4*100),"")</f>
        <v/>
      </c>
      <c r="AR25" s="19"/>
      <c r="AS25" s="4" t="str">
        <f t="shared" ref="AS25:AS26" si="174">IF(AND((AR25&gt;0),(AR$4&gt;0)),(AR25/AR$4*100),"")</f>
        <v/>
      </c>
      <c r="AT25" s="19"/>
      <c r="AU25" s="4" t="str">
        <f t="shared" ref="AU25:AU26" si="175">IF(AND((AT25&gt;0),(AT$4&gt;0)),(AT25/AT$4*100),"")</f>
        <v/>
      </c>
      <c r="AV25" s="19"/>
      <c r="AW25" s="4" t="str">
        <f t="shared" ref="AW25:AW26" si="176">IF(AND((AV25&gt;0),(AV$4&gt;0)),(AV25/AV$4*100),"")</f>
        <v/>
      </c>
      <c r="AX25" s="19"/>
      <c r="AY25" s="4" t="str">
        <f t="shared" ref="AY25:AY26" si="177">IF(AND((AX25&gt;0),(AX$4&gt;0)),(AX25/AX$4*100),"")</f>
        <v/>
      </c>
      <c r="AZ25" s="19"/>
      <c r="BA25" s="4" t="str">
        <f t="shared" ref="BA25:BA26" si="178">IF(AND((AZ25&gt;0),(AZ$4&gt;0)),(AZ25/AZ$4*100),"")</f>
        <v/>
      </c>
      <c r="BB25" s="19"/>
      <c r="BC25" s="4" t="str">
        <f t="shared" ref="BC25:BC26" si="179">IF(AND((BB25&gt;0),(BB$4&gt;0)),(BB25/BB$4*100),"")</f>
        <v/>
      </c>
      <c r="BD25" s="19"/>
      <c r="BE25" s="4" t="str">
        <f t="shared" ref="BE25:BE26" si="180">IF(AND((BD25&gt;0),(BD$4&gt;0)),(BD25/BD$4*100),"")</f>
        <v/>
      </c>
      <c r="BF25" s="19"/>
      <c r="BG25" s="4" t="str">
        <f t="shared" ref="BG25:BG26" si="181">IF(AND((BF25&gt;0),(BF$4&gt;0)),(BF25/BF$4*100),"")</f>
        <v/>
      </c>
      <c r="BH25" s="19"/>
      <c r="BI25" s="4" t="str">
        <f t="shared" ref="BI25:BI26" si="182">IF(AND((BH25&gt;0),(BH$4&gt;0)),(BH25/BH$4*100),"")</f>
        <v/>
      </c>
      <c r="BK25" s="57" t="s">
        <v>24</v>
      </c>
      <c r="BL25" s="30">
        <f t="shared" si="16"/>
        <v>2</v>
      </c>
      <c r="BM25" s="31">
        <f t="shared" si="17"/>
        <v>8.8000000000000007</v>
      </c>
      <c r="BN25" s="32" t="str">
        <f t="shared" si="18"/>
        <v>–</v>
      </c>
      <c r="BO25" s="33">
        <f t="shared" si="19"/>
        <v>9.1999999999999993</v>
      </c>
      <c r="BP25" s="34">
        <f t="shared" si="20"/>
        <v>47.668393782383419</v>
      </c>
      <c r="BQ25" s="35" t="str">
        <f t="shared" si="40"/>
        <v>–</v>
      </c>
      <c r="BR25" s="36">
        <f t="shared" si="21"/>
        <v>47.826086956521749</v>
      </c>
      <c r="BS25" s="37">
        <f t="shared" si="22"/>
        <v>9</v>
      </c>
      <c r="BT25" s="38">
        <f t="shared" si="22"/>
        <v>47.747240369452584</v>
      </c>
      <c r="BU25" s="32">
        <f t="shared" si="23"/>
        <v>0.28284271247461801</v>
      </c>
      <c r="BV25" s="39">
        <f t="shared" si="23"/>
        <v>0.1115059127800446</v>
      </c>
    </row>
    <row r="26" spans="1:74" ht="12.75" customHeight="1" x14ac:dyDescent="0.2">
      <c r="A26" s="10" t="s">
        <v>25</v>
      </c>
      <c r="B26" s="19">
        <v>1.7</v>
      </c>
      <c r="C26" s="4">
        <f>IF(AND((B26&gt;0),(B$4&gt;0)),(B26/B$4*100),"")</f>
        <v>9.2391304347826093</v>
      </c>
      <c r="D26" s="19">
        <v>1.5</v>
      </c>
      <c r="E26" s="4">
        <f>IF(AND((D26&gt;0),(D$4&gt;0)),(D26/D$4*100),"")</f>
        <v>7.7720207253886011</v>
      </c>
      <c r="F26" s="19"/>
      <c r="G26" s="4" t="str">
        <f>IF(AND((F26&gt;0),(F$4&gt;0)),(F26/F$4*100),"")</f>
        <v/>
      </c>
      <c r="H26" s="19"/>
      <c r="I26" s="4" t="str">
        <f>IF(AND((H26&gt;0),(H$4&gt;0)),(H26/H$4*100),"")</f>
        <v/>
      </c>
      <c r="J26" s="19"/>
      <c r="K26" s="4" t="str">
        <f>IF(AND((J26&gt;0),(J$4&gt;0)),(J26/J$4*100),"")</f>
        <v/>
      </c>
      <c r="L26" s="19"/>
      <c r="M26" s="4" t="str">
        <f>IF(AND((L26&gt;0),(L$4&gt;0)),(L26/L$4*100),"")</f>
        <v/>
      </c>
      <c r="N26" s="19"/>
      <c r="O26" s="4" t="str">
        <f>IF(AND((N26&gt;0),(N$4&gt;0)),(N26/N$4*100),"")</f>
        <v/>
      </c>
      <c r="P26" s="19"/>
      <c r="Q26" s="4" t="str">
        <f>IF(AND((P26&gt;0),(P$4&gt;0)),(P26/P$4*100),"")</f>
        <v/>
      </c>
      <c r="R26" s="19"/>
      <c r="S26" s="4" t="str">
        <f>IF(AND((R26&gt;0),(R$4&gt;0)),(R26/R$4*100),"")</f>
        <v/>
      </c>
      <c r="T26" s="19"/>
      <c r="U26" s="4" t="str">
        <f>IF(AND((T26&gt;0),(T$4&gt;0)),(T26/T$4*100),"")</f>
        <v/>
      </c>
      <c r="V26" s="19"/>
      <c r="W26" s="4" t="str">
        <f>IF(AND((V26&gt;0),(V$4&gt;0)),(V26/V$4*100),"")</f>
        <v/>
      </c>
      <c r="X26" s="19"/>
      <c r="Y26" s="4" t="str">
        <f>IF(AND((X26&gt;0),(X$4&gt;0)),(X26/X$4*100),"")</f>
        <v/>
      </c>
      <c r="Z26" s="19"/>
      <c r="AA26" s="4" t="str">
        <f>IF(AND((Z26&gt;0),(Z$4&gt;0)),(Z26/Z$4*100),"")</f>
        <v/>
      </c>
      <c r="AB26" s="19"/>
      <c r="AC26" s="4" t="str">
        <f>IF(AND((AB26&gt;0),(AB$4&gt;0)),(AB26/AB$4*100),"")</f>
        <v/>
      </c>
      <c r="AD26" s="19"/>
      <c r="AE26" s="4" t="str">
        <f t="shared" si="167"/>
        <v/>
      </c>
      <c r="AF26" s="19"/>
      <c r="AG26" s="4" t="str">
        <f t="shared" si="168"/>
        <v/>
      </c>
      <c r="AH26" s="19"/>
      <c r="AI26" s="4" t="str">
        <f t="shared" si="169"/>
        <v/>
      </c>
      <c r="AJ26" s="19"/>
      <c r="AK26" s="4" t="str">
        <f t="shared" si="170"/>
        <v/>
      </c>
      <c r="AL26" s="19"/>
      <c r="AM26" s="4" t="str">
        <f t="shared" si="171"/>
        <v/>
      </c>
      <c r="AN26" s="19"/>
      <c r="AO26" s="4" t="str">
        <f t="shared" si="172"/>
        <v/>
      </c>
      <c r="AP26" s="19"/>
      <c r="AQ26" s="4" t="str">
        <f t="shared" si="173"/>
        <v/>
      </c>
      <c r="AR26" s="19"/>
      <c r="AS26" s="4" t="str">
        <f t="shared" si="174"/>
        <v/>
      </c>
      <c r="AT26" s="19"/>
      <c r="AU26" s="4" t="str">
        <f t="shared" si="175"/>
        <v/>
      </c>
      <c r="AV26" s="19"/>
      <c r="AW26" s="4" t="str">
        <f t="shared" si="176"/>
        <v/>
      </c>
      <c r="AX26" s="19"/>
      <c r="AY26" s="4" t="str">
        <f t="shared" si="177"/>
        <v/>
      </c>
      <c r="AZ26" s="19"/>
      <c r="BA26" s="4" t="str">
        <f t="shared" si="178"/>
        <v/>
      </c>
      <c r="BB26" s="19"/>
      <c r="BC26" s="4" t="str">
        <f t="shared" si="179"/>
        <v/>
      </c>
      <c r="BD26" s="19"/>
      <c r="BE26" s="4" t="str">
        <f t="shared" si="180"/>
        <v/>
      </c>
      <c r="BF26" s="19"/>
      <c r="BG26" s="4" t="str">
        <f t="shared" si="181"/>
        <v/>
      </c>
      <c r="BH26" s="19"/>
      <c r="BI26" s="4" t="str">
        <f t="shared" si="182"/>
        <v/>
      </c>
      <c r="BK26" s="57" t="s">
        <v>25</v>
      </c>
      <c r="BL26" s="30">
        <f t="shared" si="16"/>
        <v>2</v>
      </c>
      <c r="BM26" s="31">
        <f t="shared" si="17"/>
        <v>1.5</v>
      </c>
      <c r="BN26" s="32" t="str">
        <f t="shared" si="18"/>
        <v>–</v>
      </c>
      <c r="BO26" s="33">
        <f t="shared" si="19"/>
        <v>1.7</v>
      </c>
      <c r="BP26" s="34">
        <f t="shared" si="20"/>
        <v>7.7720207253886011</v>
      </c>
      <c r="BQ26" s="35" t="str">
        <f t="shared" si="40"/>
        <v>–</v>
      </c>
      <c r="BR26" s="36">
        <f t="shared" si="21"/>
        <v>9.2391304347826093</v>
      </c>
      <c r="BS26" s="37">
        <f t="shared" si="22"/>
        <v>1.6</v>
      </c>
      <c r="BT26" s="38">
        <f t="shared" si="22"/>
        <v>8.5055755800856048</v>
      </c>
      <c r="BU26" s="32">
        <f t="shared" si="23"/>
        <v>0.14142135623730948</v>
      </c>
      <c r="BV26" s="39">
        <f t="shared" si="23"/>
        <v>1.0374032242571283</v>
      </c>
    </row>
    <row r="27" spans="1:74" ht="12.75" customHeight="1" x14ac:dyDescent="0.2">
      <c r="A27" s="10" t="s">
        <v>26</v>
      </c>
      <c r="B27" s="66">
        <f>IF(AND((B26&gt;0),(B25&gt;0)),(B26/B25),"")</f>
        <v>0.19318181818181815</v>
      </c>
      <c r="C27" s="4" t="s">
        <v>3</v>
      </c>
      <c r="D27" s="66">
        <f>IF(AND((D26&gt;0),(D25&gt;0)),(D26/D25),"")</f>
        <v>0.16304347826086957</v>
      </c>
      <c r="E27" s="4" t="s">
        <v>3</v>
      </c>
      <c r="F27" s="66" t="str">
        <f>IF(AND((F26&gt;0),(F25&gt;0)),(F26/F25),"")</f>
        <v/>
      </c>
      <c r="G27" s="4" t="s">
        <v>3</v>
      </c>
      <c r="H27" s="66" t="str">
        <f>IF(AND((H26&gt;0),(H25&gt;0)),(H26/H25),"")</f>
        <v/>
      </c>
      <c r="I27" s="4" t="s">
        <v>3</v>
      </c>
      <c r="J27" s="66" t="str">
        <f>IF(AND((J26&gt;0),(J25&gt;0)),(J26/J25),"")</f>
        <v/>
      </c>
      <c r="K27" s="4" t="s">
        <v>3</v>
      </c>
      <c r="L27" s="66" t="str">
        <f>IF(AND((L26&gt;0),(L25&gt;0)),(L26/L25),"")</f>
        <v/>
      </c>
      <c r="M27" s="4" t="s">
        <v>3</v>
      </c>
      <c r="N27" s="66" t="str">
        <f>IF(AND((N26&gt;0),(N25&gt;0)),(N26/N25),"")</f>
        <v/>
      </c>
      <c r="O27" s="4" t="s">
        <v>3</v>
      </c>
      <c r="P27" s="66" t="str">
        <f>IF(AND((P26&gt;0),(P25&gt;0)),(P26/P25),"")</f>
        <v/>
      </c>
      <c r="Q27" s="4" t="s">
        <v>3</v>
      </c>
      <c r="R27" s="66" t="str">
        <f>IF(AND((R26&gt;0),(R25&gt;0)),(R26/R25),"")</f>
        <v/>
      </c>
      <c r="S27" s="4" t="s">
        <v>3</v>
      </c>
      <c r="T27" s="66" t="str">
        <f>IF(AND((T26&gt;0),(T25&gt;0)),(T26/T25),"")</f>
        <v/>
      </c>
      <c r="U27" s="4" t="s">
        <v>3</v>
      </c>
      <c r="V27" s="66" t="str">
        <f>IF(AND((V26&gt;0),(V25&gt;0)),(V26/V25),"")</f>
        <v/>
      </c>
      <c r="W27" s="4" t="s">
        <v>3</v>
      </c>
      <c r="X27" s="66" t="str">
        <f>IF(AND((X26&gt;0),(X25&gt;0)),(X26/X25),"")</f>
        <v/>
      </c>
      <c r="Y27" s="4" t="s">
        <v>3</v>
      </c>
      <c r="Z27" s="66" t="str">
        <f>IF(AND((Z26&gt;0),(Z25&gt;0)),(Z26/Z25),"")</f>
        <v/>
      </c>
      <c r="AA27" s="4" t="s">
        <v>3</v>
      </c>
      <c r="AB27" s="66" t="str">
        <f>IF(AND((AB26&gt;0),(AB25&gt;0)),(AB26/AB25),"")</f>
        <v/>
      </c>
      <c r="AC27" s="4" t="s">
        <v>3</v>
      </c>
      <c r="AD27" s="66" t="str">
        <f t="shared" ref="AD27" si="183">IF(AND((AD26&gt;0),(AD25&gt;0)),(AD26/AD25),"")</f>
        <v/>
      </c>
      <c r="AE27" s="4" t="s">
        <v>3</v>
      </c>
      <c r="AF27" s="66" t="str">
        <f t="shared" ref="AF27" si="184">IF(AND((AF26&gt;0),(AF25&gt;0)),(AF26/AF25),"")</f>
        <v/>
      </c>
      <c r="AG27" s="4" t="s">
        <v>3</v>
      </c>
      <c r="AH27" s="66" t="str">
        <f t="shared" ref="AH27" si="185">IF(AND((AH26&gt;0),(AH25&gt;0)),(AH26/AH25),"")</f>
        <v/>
      </c>
      <c r="AI27" s="4" t="s">
        <v>3</v>
      </c>
      <c r="AJ27" s="66" t="str">
        <f t="shared" ref="AJ27" si="186">IF(AND((AJ26&gt;0),(AJ25&gt;0)),(AJ26/AJ25),"")</f>
        <v/>
      </c>
      <c r="AK27" s="4" t="s">
        <v>3</v>
      </c>
      <c r="AL27" s="66" t="str">
        <f t="shared" ref="AL27" si="187">IF(AND((AL26&gt;0),(AL25&gt;0)),(AL26/AL25),"")</f>
        <v/>
      </c>
      <c r="AM27" s="4" t="s">
        <v>3</v>
      </c>
      <c r="AN27" s="66" t="str">
        <f t="shared" ref="AN27" si="188">IF(AND((AN26&gt;0),(AN25&gt;0)),(AN26/AN25),"")</f>
        <v/>
      </c>
      <c r="AO27" s="4" t="s">
        <v>3</v>
      </c>
      <c r="AP27" s="66" t="str">
        <f t="shared" ref="AP27" si="189">IF(AND((AP26&gt;0),(AP25&gt;0)),(AP26/AP25),"")</f>
        <v/>
      </c>
      <c r="AQ27" s="4" t="s">
        <v>3</v>
      </c>
      <c r="AR27" s="66" t="str">
        <f t="shared" ref="AR27" si="190">IF(AND((AR26&gt;0),(AR25&gt;0)),(AR26/AR25),"")</f>
        <v/>
      </c>
      <c r="AS27" s="4" t="s">
        <v>3</v>
      </c>
      <c r="AT27" s="66" t="str">
        <f t="shared" ref="AT27" si="191">IF(AND((AT26&gt;0),(AT25&gt;0)),(AT26/AT25),"")</f>
        <v/>
      </c>
      <c r="AU27" s="4" t="s">
        <v>3</v>
      </c>
      <c r="AV27" s="66" t="str">
        <f t="shared" ref="AV27" si="192">IF(AND((AV26&gt;0),(AV25&gt;0)),(AV26/AV25),"")</f>
        <v/>
      </c>
      <c r="AW27" s="4" t="s">
        <v>3</v>
      </c>
      <c r="AX27" s="66" t="str">
        <f t="shared" ref="AX27" si="193">IF(AND((AX26&gt;0),(AX25&gt;0)),(AX26/AX25),"")</f>
        <v/>
      </c>
      <c r="AY27" s="4" t="s">
        <v>3</v>
      </c>
      <c r="AZ27" s="66" t="str">
        <f t="shared" ref="AZ27" si="194">IF(AND((AZ26&gt;0),(AZ25&gt;0)),(AZ26/AZ25),"")</f>
        <v/>
      </c>
      <c r="BA27" s="4" t="s">
        <v>3</v>
      </c>
      <c r="BB27" s="66" t="str">
        <f t="shared" ref="BB27" si="195">IF(AND((BB26&gt;0),(BB25&gt;0)),(BB26/BB25),"")</f>
        <v/>
      </c>
      <c r="BC27" s="4" t="s">
        <v>3</v>
      </c>
      <c r="BD27" s="66" t="str">
        <f t="shared" ref="BD27" si="196">IF(AND((BD26&gt;0),(BD25&gt;0)),(BD26/BD25),"")</f>
        <v/>
      </c>
      <c r="BE27" s="4" t="s">
        <v>3</v>
      </c>
      <c r="BF27" s="66" t="str">
        <f t="shared" ref="BF27" si="197">IF(AND((BF26&gt;0),(BF25&gt;0)),(BF26/BF25),"")</f>
        <v/>
      </c>
      <c r="BG27" s="4" t="s">
        <v>3</v>
      </c>
      <c r="BH27" s="66" t="str">
        <f t="shared" ref="BH27" si="198">IF(AND((BH26&gt;0),(BH25&gt;0)),(BH26/BH25),"")</f>
        <v/>
      </c>
      <c r="BI27" s="4" t="s">
        <v>3</v>
      </c>
      <c r="BK27" s="57" t="s">
        <v>26</v>
      </c>
      <c r="BL27" s="30">
        <f t="shared" si="16"/>
        <v>2</v>
      </c>
      <c r="BM27" s="40">
        <f t="shared" si="17"/>
        <v>0.16304347826086957</v>
      </c>
      <c r="BN27" s="22" t="str">
        <f t="shared" si="18"/>
        <v>–</v>
      </c>
      <c r="BO27" s="41">
        <f t="shared" si="19"/>
        <v>0.19318181818181815</v>
      </c>
      <c r="BP27" s="24" t="str">
        <f t="shared" si="20"/>
        <v/>
      </c>
      <c r="BQ27" s="6" t="s">
        <v>3</v>
      </c>
      <c r="BR27" s="26" t="str">
        <f t="shared" si="21"/>
        <v/>
      </c>
      <c r="BS27" s="42">
        <f t="shared" si="22"/>
        <v>0.17811264822134387</v>
      </c>
      <c r="BT27" s="28" t="s">
        <v>3</v>
      </c>
      <c r="BU27" s="43">
        <f t="shared" si="23"/>
        <v>2.1311024531807977E-2</v>
      </c>
      <c r="BV27" s="29" t="s">
        <v>3</v>
      </c>
    </row>
    <row r="28" spans="1:74" ht="12.75" customHeight="1" x14ac:dyDescent="0.2">
      <c r="A28" s="15" t="s">
        <v>15</v>
      </c>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17"/>
      <c r="AC28" s="3"/>
      <c r="AD28" s="17"/>
      <c r="AE28" s="3"/>
      <c r="AF28" s="17"/>
      <c r="AG28" s="3"/>
      <c r="AH28" s="17"/>
      <c r="AI28" s="3"/>
      <c r="AJ28" s="17"/>
      <c r="AK28" s="3"/>
      <c r="AL28" s="17"/>
      <c r="AM28" s="3"/>
      <c r="AN28" s="17"/>
      <c r="AO28" s="3"/>
      <c r="AP28" s="17"/>
      <c r="AQ28" s="3"/>
      <c r="AR28" s="17"/>
      <c r="AS28" s="3"/>
      <c r="AT28" s="17"/>
      <c r="AU28" s="3"/>
      <c r="AV28" s="17"/>
      <c r="AW28" s="3"/>
      <c r="AX28" s="17"/>
      <c r="AY28" s="3"/>
      <c r="AZ28" s="17"/>
      <c r="BA28" s="3"/>
      <c r="BB28" s="17"/>
      <c r="BC28" s="3"/>
      <c r="BD28" s="17"/>
      <c r="BE28" s="3"/>
      <c r="BF28" s="17"/>
      <c r="BG28" s="3"/>
      <c r="BH28" s="17"/>
      <c r="BI28" s="3"/>
      <c r="BK28" s="56" t="s">
        <v>15</v>
      </c>
      <c r="BL28" s="30"/>
      <c r="BM28" s="21"/>
      <c r="BN28" s="22"/>
      <c r="BO28" s="23"/>
      <c r="BP28" s="24"/>
      <c r="BQ28" s="25"/>
      <c r="BR28" s="26"/>
      <c r="BS28" s="27"/>
      <c r="BT28" s="28"/>
      <c r="BU28" s="22"/>
      <c r="BV28" s="29"/>
    </row>
    <row r="29" spans="1:74" ht="12.75" customHeight="1" x14ac:dyDescent="0.2">
      <c r="A29" s="10" t="s">
        <v>24</v>
      </c>
      <c r="B29" s="19">
        <v>9.5</v>
      </c>
      <c r="C29" s="4">
        <f>IF(AND((B29&gt;0),(B$4&gt;0)),(B29/B$4*100),"")</f>
        <v>51.630434782608702</v>
      </c>
      <c r="D29" s="19">
        <v>9.6</v>
      </c>
      <c r="E29" s="4">
        <f>IF(AND((D29&gt;0),(D$4&gt;0)),(D29/D$4*100),"")</f>
        <v>49.740932642487046</v>
      </c>
      <c r="F29" s="19"/>
      <c r="G29" s="4" t="str">
        <f>IF(AND((F29&gt;0),(F$4&gt;0)),(F29/F$4*100),"")</f>
        <v/>
      </c>
      <c r="H29" s="19"/>
      <c r="I29" s="4" t="str">
        <f>IF(AND((H29&gt;0),(H$4&gt;0)),(H29/H$4*100),"")</f>
        <v/>
      </c>
      <c r="J29" s="19"/>
      <c r="K29" s="4" t="str">
        <f>IF(AND((J29&gt;0),(J$4&gt;0)),(J29/J$4*100),"")</f>
        <v/>
      </c>
      <c r="L29" s="19"/>
      <c r="M29" s="4" t="str">
        <f>IF(AND((L29&gt;0),(L$4&gt;0)),(L29/L$4*100),"")</f>
        <v/>
      </c>
      <c r="N29" s="19"/>
      <c r="O29" s="4" t="str">
        <f>IF(AND((N29&gt;0),(N$4&gt;0)),(N29/N$4*100),"")</f>
        <v/>
      </c>
      <c r="P29" s="19"/>
      <c r="Q29" s="4" t="str">
        <f>IF(AND((P29&gt;0),(P$4&gt;0)),(P29/P$4*100),"")</f>
        <v/>
      </c>
      <c r="R29" s="19"/>
      <c r="S29" s="4" t="str">
        <f>IF(AND((R29&gt;0),(R$4&gt;0)),(R29/R$4*100),"")</f>
        <v/>
      </c>
      <c r="T29" s="19"/>
      <c r="U29" s="4" t="str">
        <f>IF(AND((T29&gt;0),(T$4&gt;0)),(T29/T$4*100),"")</f>
        <v/>
      </c>
      <c r="V29" s="19"/>
      <c r="W29" s="4" t="str">
        <f>IF(AND((V29&gt;0),(V$4&gt;0)),(V29/V$4*100),"")</f>
        <v/>
      </c>
      <c r="X29" s="19"/>
      <c r="Y29" s="4" t="str">
        <f>IF(AND((X29&gt;0),(X$4&gt;0)),(X29/X$4*100),"")</f>
        <v/>
      </c>
      <c r="Z29" s="19"/>
      <c r="AA29" s="4" t="str">
        <f>IF(AND((Z29&gt;0),(Z$4&gt;0)),(Z29/Z$4*100),"")</f>
        <v/>
      </c>
      <c r="AB29" s="19"/>
      <c r="AC29" s="4" t="str">
        <f>IF(AND((AB29&gt;0),(AB$4&gt;0)),(AB29/AB$4*100),"")</f>
        <v/>
      </c>
      <c r="AD29" s="19"/>
      <c r="AE29" s="4" t="str">
        <f t="shared" ref="AE29:AE30" si="199">IF(AND((AD29&gt;0),(AD$4&gt;0)),(AD29/AD$4*100),"")</f>
        <v/>
      </c>
      <c r="AF29" s="19"/>
      <c r="AG29" s="4" t="str">
        <f t="shared" ref="AG29:AG30" si="200">IF(AND((AF29&gt;0),(AF$4&gt;0)),(AF29/AF$4*100),"")</f>
        <v/>
      </c>
      <c r="AH29" s="19"/>
      <c r="AI29" s="4" t="str">
        <f t="shared" ref="AI29:AI30" si="201">IF(AND((AH29&gt;0),(AH$4&gt;0)),(AH29/AH$4*100),"")</f>
        <v/>
      </c>
      <c r="AJ29" s="19"/>
      <c r="AK29" s="4" t="str">
        <f t="shared" ref="AK29:AK30" si="202">IF(AND((AJ29&gt;0),(AJ$4&gt;0)),(AJ29/AJ$4*100),"")</f>
        <v/>
      </c>
      <c r="AL29" s="19"/>
      <c r="AM29" s="4" t="str">
        <f t="shared" ref="AM29:AM30" si="203">IF(AND((AL29&gt;0),(AL$4&gt;0)),(AL29/AL$4*100),"")</f>
        <v/>
      </c>
      <c r="AN29" s="19"/>
      <c r="AO29" s="4" t="str">
        <f t="shared" ref="AO29:AO30" si="204">IF(AND((AN29&gt;0),(AN$4&gt;0)),(AN29/AN$4*100),"")</f>
        <v/>
      </c>
      <c r="AP29" s="19"/>
      <c r="AQ29" s="4" t="str">
        <f t="shared" ref="AQ29:AQ30" si="205">IF(AND((AP29&gt;0),(AP$4&gt;0)),(AP29/AP$4*100),"")</f>
        <v/>
      </c>
      <c r="AR29" s="19"/>
      <c r="AS29" s="4" t="str">
        <f t="shared" ref="AS29:AS30" si="206">IF(AND((AR29&gt;0),(AR$4&gt;0)),(AR29/AR$4*100),"")</f>
        <v/>
      </c>
      <c r="AT29" s="19"/>
      <c r="AU29" s="4" t="str">
        <f t="shared" ref="AU29:AU30" si="207">IF(AND((AT29&gt;0),(AT$4&gt;0)),(AT29/AT$4*100),"")</f>
        <v/>
      </c>
      <c r="AV29" s="19"/>
      <c r="AW29" s="4" t="str">
        <f t="shared" ref="AW29:AW30" si="208">IF(AND((AV29&gt;0),(AV$4&gt;0)),(AV29/AV$4*100),"")</f>
        <v/>
      </c>
      <c r="AX29" s="19"/>
      <c r="AY29" s="4" t="str">
        <f t="shared" ref="AY29:AY30" si="209">IF(AND((AX29&gt;0),(AX$4&gt;0)),(AX29/AX$4*100),"")</f>
        <v/>
      </c>
      <c r="AZ29" s="19"/>
      <c r="BA29" s="4" t="str">
        <f t="shared" ref="BA29:BA30" si="210">IF(AND((AZ29&gt;0),(AZ$4&gt;0)),(AZ29/AZ$4*100),"")</f>
        <v/>
      </c>
      <c r="BB29" s="19"/>
      <c r="BC29" s="4" t="str">
        <f t="shared" ref="BC29:BC30" si="211">IF(AND((BB29&gt;0),(BB$4&gt;0)),(BB29/BB$4*100),"")</f>
        <v/>
      </c>
      <c r="BD29" s="19"/>
      <c r="BE29" s="4" t="str">
        <f t="shared" ref="BE29:BE30" si="212">IF(AND((BD29&gt;0),(BD$4&gt;0)),(BD29/BD$4*100),"")</f>
        <v/>
      </c>
      <c r="BF29" s="19"/>
      <c r="BG29" s="4" t="str">
        <f t="shared" ref="BG29:BG30" si="213">IF(AND((BF29&gt;0),(BF$4&gt;0)),(BF29/BF$4*100),"")</f>
        <v/>
      </c>
      <c r="BH29" s="19"/>
      <c r="BI29" s="4" t="str">
        <f t="shared" ref="BI29:BI30" si="214">IF(AND((BH29&gt;0),(BH$4&gt;0)),(BH29/BH$4*100),"")</f>
        <v/>
      </c>
      <c r="BK29" s="57" t="s">
        <v>24</v>
      </c>
      <c r="BL29" s="30">
        <f t="shared" si="16"/>
        <v>2</v>
      </c>
      <c r="BM29" s="31">
        <f t="shared" si="17"/>
        <v>9.5</v>
      </c>
      <c r="BN29" s="32" t="str">
        <f t="shared" si="18"/>
        <v>–</v>
      </c>
      <c r="BO29" s="33">
        <f t="shared" si="19"/>
        <v>9.6</v>
      </c>
      <c r="BP29" s="34">
        <f t="shared" si="20"/>
        <v>49.740932642487046</v>
      </c>
      <c r="BQ29" s="35" t="str">
        <f t="shared" si="40"/>
        <v>–</v>
      </c>
      <c r="BR29" s="36">
        <f t="shared" si="21"/>
        <v>51.630434782608702</v>
      </c>
      <c r="BS29" s="37">
        <f t="shared" si="22"/>
        <v>9.5500000000000007</v>
      </c>
      <c r="BT29" s="38">
        <f t="shared" si="22"/>
        <v>50.685683712547871</v>
      </c>
      <c r="BU29" s="32">
        <f t="shared" si="23"/>
        <v>7.0710678118654502E-2</v>
      </c>
      <c r="BV29" s="39">
        <f t="shared" si="23"/>
        <v>1.3360797763465175</v>
      </c>
    </row>
    <row r="30" spans="1:74" ht="12.75" customHeight="1" x14ac:dyDescent="0.2">
      <c r="A30" s="10" t="s">
        <v>25</v>
      </c>
      <c r="B30" s="19"/>
      <c r="C30" s="4" t="str">
        <f>IF(AND((B30&gt;0),(B$4&gt;0)),(B30/B$4*100),"")</f>
        <v/>
      </c>
      <c r="D30" s="19">
        <v>1.6</v>
      </c>
      <c r="E30" s="4">
        <f>IF(AND((D30&gt;0),(D$4&gt;0)),(D30/D$4*100),"")</f>
        <v>8.2901554404145088</v>
      </c>
      <c r="F30" s="19"/>
      <c r="G30" s="4" t="str">
        <f>IF(AND((F30&gt;0),(F$4&gt;0)),(F30/F$4*100),"")</f>
        <v/>
      </c>
      <c r="H30" s="19"/>
      <c r="I30" s="4" t="str">
        <f>IF(AND((H30&gt;0),(H$4&gt;0)),(H30/H$4*100),"")</f>
        <v/>
      </c>
      <c r="J30" s="19"/>
      <c r="K30" s="4" t="str">
        <f>IF(AND((J30&gt;0),(J$4&gt;0)),(J30/J$4*100),"")</f>
        <v/>
      </c>
      <c r="L30" s="19"/>
      <c r="M30" s="4" t="str">
        <f>IF(AND((L30&gt;0),(L$4&gt;0)),(L30/L$4*100),"")</f>
        <v/>
      </c>
      <c r="N30" s="19"/>
      <c r="O30" s="4" t="str">
        <f>IF(AND((N30&gt;0),(N$4&gt;0)),(N30/N$4*100),"")</f>
        <v/>
      </c>
      <c r="P30" s="19"/>
      <c r="Q30" s="4" t="str">
        <f>IF(AND((P30&gt;0),(P$4&gt;0)),(P30/P$4*100),"")</f>
        <v/>
      </c>
      <c r="R30" s="19"/>
      <c r="S30" s="4" t="str">
        <f>IF(AND((R30&gt;0),(R$4&gt;0)),(R30/R$4*100),"")</f>
        <v/>
      </c>
      <c r="T30" s="19"/>
      <c r="U30" s="4" t="str">
        <f>IF(AND((T30&gt;0),(T$4&gt;0)),(T30/T$4*100),"")</f>
        <v/>
      </c>
      <c r="V30" s="19"/>
      <c r="W30" s="4" t="str">
        <f>IF(AND((V30&gt;0),(V$4&gt;0)),(V30/V$4*100),"")</f>
        <v/>
      </c>
      <c r="X30" s="19"/>
      <c r="Y30" s="4" t="str">
        <f>IF(AND((X30&gt;0),(X$4&gt;0)),(X30/X$4*100),"")</f>
        <v/>
      </c>
      <c r="Z30" s="19"/>
      <c r="AA30" s="4" t="str">
        <f>IF(AND((Z30&gt;0),(Z$4&gt;0)),(Z30/Z$4*100),"")</f>
        <v/>
      </c>
      <c r="AB30" s="19"/>
      <c r="AC30" s="4" t="str">
        <f>IF(AND((AB30&gt;0),(AB$4&gt;0)),(AB30/AB$4*100),"")</f>
        <v/>
      </c>
      <c r="AD30" s="19"/>
      <c r="AE30" s="4" t="str">
        <f t="shared" si="199"/>
        <v/>
      </c>
      <c r="AF30" s="19"/>
      <c r="AG30" s="4" t="str">
        <f t="shared" si="200"/>
        <v/>
      </c>
      <c r="AH30" s="19"/>
      <c r="AI30" s="4" t="str">
        <f t="shared" si="201"/>
        <v/>
      </c>
      <c r="AJ30" s="19"/>
      <c r="AK30" s="4" t="str">
        <f t="shared" si="202"/>
        <v/>
      </c>
      <c r="AL30" s="19"/>
      <c r="AM30" s="4" t="str">
        <f t="shared" si="203"/>
        <v/>
      </c>
      <c r="AN30" s="19"/>
      <c r="AO30" s="4" t="str">
        <f t="shared" si="204"/>
        <v/>
      </c>
      <c r="AP30" s="19"/>
      <c r="AQ30" s="4" t="str">
        <f t="shared" si="205"/>
        <v/>
      </c>
      <c r="AR30" s="19"/>
      <c r="AS30" s="4" t="str">
        <f t="shared" si="206"/>
        <v/>
      </c>
      <c r="AT30" s="19"/>
      <c r="AU30" s="4" t="str">
        <f t="shared" si="207"/>
        <v/>
      </c>
      <c r="AV30" s="19"/>
      <c r="AW30" s="4" t="str">
        <f t="shared" si="208"/>
        <v/>
      </c>
      <c r="AX30" s="19"/>
      <c r="AY30" s="4" t="str">
        <f t="shared" si="209"/>
        <v/>
      </c>
      <c r="AZ30" s="19"/>
      <c r="BA30" s="4" t="str">
        <f t="shared" si="210"/>
        <v/>
      </c>
      <c r="BB30" s="19"/>
      <c r="BC30" s="4" t="str">
        <f t="shared" si="211"/>
        <v/>
      </c>
      <c r="BD30" s="19"/>
      <c r="BE30" s="4" t="str">
        <f t="shared" si="212"/>
        <v/>
      </c>
      <c r="BF30" s="19"/>
      <c r="BG30" s="4" t="str">
        <f t="shared" si="213"/>
        <v/>
      </c>
      <c r="BH30" s="19"/>
      <c r="BI30" s="4" t="str">
        <f t="shared" si="214"/>
        <v/>
      </c>
      <c r="BK30" s="57" t="s">
        <v>25</v>
      </c>
      <c r="BL30" s="30">
        <f t="shared" si="16"/>
        <v>1</v>
      </c>
      <c r="BM30" s="31">
        <f t="shared" si="17"/>
        <v>1.6</v>
      </c>
      <c r="BN30" s="32" t="str">
        <f t="shared" si="18"/>
        <v>–</v>
      </c>
      <c r="BO30" s="33">
        <f t="shared" si="19"/>
        <v>1.6</v>
      </c>
      <c r="BP30" s="34">
        <f t="shared" si="20"/>
        <v>8.2901554404145088</v>
      </c>
      <c r="BQ30" s="35" t="str">
        <f t="shared" si="40"/>
        <v>–</v>
      </c>
      <c r="BR30" s="36">
        <f t="shared" si="21"/>
        <v>8.2901554404145088</v>
      </c>
      <c r="BS30" s="37">
        <f t="shared" si="22"/>
        <v>1.6</v>
      </c>
      <c r="BT30" s="38">
        <f t="shared" si="22"/>
        <v>8.2901554404145088</v>
      </c>
      <c r="BU30" s="32" t="str">
        <f t="shared" si="23"/>
        <v>?</v>
      </c>
      <c r="BV30" s="39" t="str">
        <f t="shared" si="23"/>
        <v>?</v>
      </c>
    </row>
    <row r="31" spans="1:74" ht="12.75" customHeight="1" thickBot="1" x14ac:dyDescent="0.25">
      <c r="A31" s="10" t="s">
        <v>26</v>
      </c>
      <c r="B31" s="66" t="str">
        <f>IF(AND((B30&gt;0),(B29&gt;0)),(B30/B29),"")</f>
        <v/>
      </c>
      <c r="C31" s="4" t="s">
        <v>3</v>
      </c>
      <c r="D31" s="66">
        <f>IF(AND((D30&gt;0),(D29&gt;0)),(D30/D29),"")</f>
        <v>0.16666666666666669</v>
      </c>
      <c r="E31" s="4" t="s">
        <v>3</v>
      </c>
      <c r="F31" s="66" t="str">
        <f>IF(AND((F30&gt;0),(F29&gt;0)),(F30/F29),"")</f>
        <v/>
      </c>
      <c r="G31" s="4" t="s">
        <v>3</v>
      </c>
      <c r="H31" s="66" t="str">
        <f>IF(AND((H30&gt;0),(H29&gt;0)),(H30/H29),"")</f>
        <v/>
      </c>
      <c r="I31" s="4" t="s">
        <v>3</v>
      </c>
      <c r="J31" s="66" t="str">
        <f>IF(AND((J30&gt;0),(J29&gt;0)),(J30/J29),"")</f>
        <v/>
      </c>
      <c r="K31" s="4" t="s">
        <v>3</v>
      </c>
      <c r="L31" s="66" t="str">
        <f>IF(AND((L30&gt;0),(L29&gt;0)),(L30/L29),"")</f>
        <v/>
      </c>
      <c r="M31" s="4" t="s">
        <v>3</v>
      </c>
      <c r="N31" s="66" t="str">
        <f>IF(AND((N30&gt;0),(N29&gt;0)),(N30/N29),"")</f>
        <v/>
      </c>
      <c r="O31" s="4" t="s">
        <v>3</v>
      </c>
      <c r="P31" s="66" t="str">
        <f>IF(AND((P30&gt;0),(P29&gt;0)),(P30/P29),"")</f>
        <v/>
      </c>
      <c r="Q31" s="4" t="s">
        <v>3</v>
      </c>
      <c r="R31" s="66" t="str">
        <f>IF(AND((R30&gt;0),(R29&gt;0)),(R30/R29),"")</f>
        <v/>
      </c>
      <c r="S31" s="4" t="s">
        <v>3</v>
      </c>
      <c r="T31" s="66" t="str">
        <f>IF(AND((T30&gt;0),(T29&gt;0)),(T30/T29),"")</f>
        <v/>
      </c>
      <c r="U31" s="4" t="s">
        <v>3</v>
      </c>
      <c r="V31" s="66" t="str">
        <f>IF(AND((V30&gt;0),(V29&gt;0)),(V30/V29),"")</f>
        <v/>
      </c>
      <c r="W31" s="4" t="s">
        <v>3</v>
      </c>
      <c r="X31" s="66" t="str">
        <f>IF(AND((X30&gt;0),(X29&gt;0)),(X30/X29),"")</f>
        <v/>
      </c>
      <c r="Y31" s="4" t="s">
        <v>3</v>
      </c>
      <c r="Z31" s="66" t="str">
        <f>IF(AND((Z30&gt;0),(Z29&gt;0)),(Z30/Z29),"")</f>
        <v/>
      </c>
      <c r="AA31" s="4" t="s">
        <v>3</v>
      </c>
      <c r="AB31" s="66" t="str">
        <f>IF(AND((AB30&gt;0),(AB29&gt;0)),(AB30/AB29),"")</f>
        <v/>
      </c>
      <c r="AC31" s="4" t="s">
        <v>3</v>
      </c>
      <c r="AD31" s="66" t="str">
        <f t="shared" ref="AD31" si="215">IF(AND((AD30&gt;0),(AD29&gt;0)),(AD30/AD29),"")</f>
        <v/>
      </c>
      <c r="AE31" s="4" t="s">
        <v>3</v>
      </c>
      <c r="AF31" s="66" t="str">
        <f t="shared" ref="AF31" si="216">IF(AND((AF30&gt;0),(AF29&gt;0)),(AF30/AF29),"")</f>
        <v/>
      </c>
      <c r="AG31" s="4" t="s">
        <v>3</v>
      </c>
      <c r="AH31" s="66" t="str">
        <f t="shared" ref="AH31" si="217">IF(AND((AH30&gt;0),(AH29&gt;0)),(AH30/AH29),"")</f>
        <v/>
      </c>
      <c r="AI31" s="4" t="s">
        <v>3</v>
      </c>
      <c r="AJ31" s="66" t="str">
        <f t="shared" ref="AJ31" si="218">IF(AND((AJ30&gt;0),(AJ29&gt;0)),(AJ30/AJ29),"")</f>
        <v/>
      </c>
      <c r="AK31" s="4" t="s">
        <v>3</v>
      </c>
      <c r="AL31" s="66" t="str">
        <f t="shared" ref="AL31" si="219">IF(AND((AL30&gt;0),(AL29&gt;0)),(AL30/AL29),"")</f>
        <v/>
      </c>
      <c r="AM31" s="4" t="s">
        <v>3</v>
      </c>
      <c r="AN31" s="66" t="str">
        <f t="shared" ref="AN31" si="220">IF(AND((AN30&gt;0),(AN29&gt;0)),(AN30/AN29),"")</f>
        <v/>
      </c>
      <c r="AO31" s="4" t="s">
        <v>3</v>
      </c>
      <c r="AP31" s="66" t="str">
        <f t="shared" ref="AP31" si="221">IF(AND((AP30&gt;0),(AP29&gt;0)),(AP30/AP29),"")</f>
        <v/>
      </c>
      <c r="AQ31" s="4" t="s">
        <v>3</v>
      </c>
      <c r="AR31" s="66" t="str">
        <f t="shared" ref="AR31" si="222">IF(AND((AR30&gt;0),(AR29&gt;0)),(AR30/AR29),"")</f>
        <v/>
      </c>
      <c r="AS31" s="4" t="s">
        <v>3</v>
      </c>
      <c r="AT31" s="66" t="str">
        <f t="shared" ref="AT31" si="223">IF(AND((AT30&gt;0),(AT29&gt;0)),(AT30/AT29),"")</f>
        <v/>
      </c>
      <c r="AU31" s="4" t="s">
        <v>3</v>
      </c>
      <c r="AV31" s="66" t="str">
        <f t="shared" ref="AV31" si="224">IF(AND((AV30&gt;0),(AV29&gt;0)),(AV30/AV29),"")</f>
        <v/>
      </c>
      <c r="AW31" s="4" t="s">
        <v>3</v>
      </c>
      <c r="AX31" s="66" t="str">
        <f t="shared" ref="AX31" si="225">IF(AND((AX30&gt;0),(AX29&gt;0)),(AX30/AX29),"")</f>
        <v/>
      </c>
      <c r="AY31" s="4" t="s">
        <v>3</v>
      </c>
      <c r="AZ31" s="66" t="str">
        <f t="shared" ref="AZ31" si="226">IF(AND((AZ30&gt;0),(AZ29&gt;0)),(AZ30/AZ29),"")</f>
        <v/>
      </c>
      <c r="BA31" s="4" t="s">
        <v>3</v>
      </c>
      <c r="BB31" s="66" t="str">
        <f t="shared" ref="BB31" si="227">IF(AND((BB30&gt;0),(BB29&gt;0)),(BB30/BB29),"")</f>
        <v/>
      </c>
      <c r="BC31" s="4" t="s">
        <v>3</v>
      </c>
      <c r="BD31" s="66" t="str">
        <f t="shared" ref="BD31" si="228">IF(AND((BD30&gt;0),(BD29&gt;0)),(BD30/BD29),"")</f>
        <v/>
      </c>
      <c r="BE31" s="4" t="s">
        <v>3</v>
      </c>
      <c r="BF31" s="66" t="str">
        <f t="shared" ref="BF31" si="229">IF(AND((BF30&gt;0),(BF29&gt;0)),(BF30/BF29),"")</f>
        <v/>
      </c>
      <c r="BG31" s="4" t="s">
        <v>3</v>
      </c>
      <c r="BH31" s="66" t="str">
        <f t="shared" ref="BH31" si="230">IF(AND((BH30&gt;0),(BH29&gt;0)),(BH30/BH29),"")</f>
        <v/>
      </c>
      <c r="BI31" s="4" t="s">
        <v>3</v>
      </c>
      <c r="BK31" s="58" t="s">
        <v>26</v>
      </c>
      <c r="BL31" s="44">
        <f t="shared" si="16"/>
        <v>1</v>
      </c>
      <c r="BM31" s="45">
        <f t="shared" si="17"/>
        <v>0.16666666666666669</v>
      </c>
      <c r="BN31" s="46" t="str">
        <f t="shared" si="18"/>
        <v>–</v>
      </c>
      <c r="BO31" s="47">
        <f t="shared" si="19"/>
        <v>0.16666666666666669</v>
      </c>
      <c r="BP31" s="48" t="str">
        <f t="shared" si="20"/>
        <v/>
      </c>
      <c r="BQ31" s="49" t="s">
        <v>3</v>
      </c>
      <c r="BR31" s="50" t="str">
        <f t="shared" si="21"/>
        <v/>
      </c>
      <c r="BS31" s="51">
        <f t="shared" si="22"/>
        <v>0.16666666666666669</v>
      </c>
      <c r="BT31" s="52" t="s">
        <v>3</v>
      </c>
      <c r="BU31" s="53" t="str">
        <f t="shared" si="23"/>
        <v>?</v>
      </c>
      <c r="BV31" s="54" t="s">
        <v>3</v>
      </c>
    </row>
    <row r="32" spans="1:74" s="89" customFormat="1" ht="12.75" customHeight="1" x14ac:dyDescent="0.2">
      <c r="A32" s="84"/>
      <c r="B32" s="85"/>
      <c r="C32" s="86"/>
      <c r="D32" s="87"/>
      <c r="E32" s="88"/>
      <c r="F32" s="87"/>
      <c r="G32" s="88"/>
      <c r="H32" s="87"/>
      <c r="I32" s="88"/>
      <c r="J32" s="87"/>
      <c r="K32" s="88"/>
      <c r="L32" s="87"/>
      <c r="M32" s="88"/>
      <c r="N32" s="87"/>
      <c r="O32" s="88"/>
      <c r="P32" s="87"/>
      <c r="Q32" s="88"/>
      <c r="R32" s="87"/>
      <c r="S32" s="88"/>
      <c r="T32" s="87"/>
      <c r="U32" s="88"/>
      <c r="V32" s="87"/>
      <c r="W32" s="88"/>
      <c r="X32" s="87"/>
      <c r="Y32" s="88"/>
      <c r="Z32" s="87"/>
      <c r="AA32" s="88"/>
      <c r="AB32" s="87"/>
      <c r="AC32" s="88"/>
      <c r="AD32" s="87"/>
      <c r="AE32" s="88"/>
      <c r="AF32" s="87"/>
      <c r="AG32" s="88"/>
      <c r="AH32" s="87"/>
      <c r="AI32" s="88"/>
      <c r="AJ32" s="87"/>
      <c r="AK32" s="88"/>
      <c r="AL32" s="87"/>
      <c r="AM32" s="88"/>
      <c r="AN32" s="87"/>
      <c r="AO32" s="88"/>
      <c r="AP32" s="87"/>
      <c r="AQ32" s="88"/>
      <c r="AR32" s="87"/>
      <c r="AS32" s="88"/>
      <c r="AT32" s="87"/>
      <c r="AU32" s="88"/>
      <c r="AV32" s="87"/>
      <c r="AW32" s="88"/>
      <c r="AX32" s="87"/>
      <c r="AY32" s="88"/>
      <c r="AZ32" s="87"/>
      <c r="BA32" s="88"/>
      <c r="BB32" s="87"/>
      <c r="BC32" s="88"/>
      <c r="BD32" s="87"/>
      <c r="BE32" s="88"/>
      <c r="BF32" s="87"/>
      <c r="BG32" s="88"/>
      <c r="BH32" s="87"/>
      <c r="BI32" s="88"/>
      <c r="BK32" s="90"/>
      <c r="BL32" s="91"/>
      <c r="BM32" s="92"/>
      <c r="BN32" s="83"/>
      <c r="BO32" s="93"/>
      <c r="BP32" s="94"/>
      <c r="BQ32" s="95"/>
      <c r="BR32" s="96"/>
      <c r="BS32" s="97"/>
      <c r="BT32" s="95"/>
      <c r="BU32" s="97"/>
      <c r="BV32" s="95"/>
    </row>
  </sheetData>
  <sheetProtection formatCells="0" formatColumns="0" formatRows="0" insertColumns="0" insertRows="0" deleteColumns="0" deleteRows="0"/>
  <mergeCells count="37">
    <mergeCell ref="X1:Y1"/>
    <mergeCell ref="B1:C1"/>
    <mergeCell ref="D1:E1"/>
    <mergeCell ref="F1:G1"/>
    <mergeCell ref="H1:I1"/>
    <mergeCell ref="J1:K1"/>
    <mergeCell ref="L1:M1"/>
    <mergeCell ref="N1:O1"/>
    <mergeCell ref="P1:Q1"/>
    <mergeCell ref="R1:S1"/>
    <mergeCell ref="T1:U1"/>
    <mergeCell ref="V1:W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BM2:BO2"/>
    <mergeCell ref="BP2:BR2"/>
    <mergeCell ref="AX1:AY1"/>
    <mergeCell ref="AZ1:BA1"/>
    <mergeCell ref="BB1:BC1"/>
    <mergeCell ref="BD1:BE1"/>
    <mergeCell ref="BF1:BG1"/>
    <mergeCell ref="BH1:BI1"/>
    <mergeCell ref="BK1:BK2"/>
    <mergeCell ref="BL1:BL2"/>
    <mergeCell ref="BM1:BR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BV32"/>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16384" width="9.140625" style="6"/>
  </cols>
  <sheetData>
    <row r="1" spans="1:74" ht="12.75" customHeight="1" x14ac:dyDescent="0.2">
      <c r="A1" s="5" t="s">
        <v>10</v>
      </c>
      <c r="B1" s="133">
        <v>1</v>
      </c>
      <c r="C1" s="133"/>
      <c r="D1" s="133">
        <v>2</v>
      </c>
      <c r="E1" s="133"/>
      <c r="F1" s="133">
        <v>3</v>
      </c>
      <c r="G1" s="133"/>
      <c r="H1" s="133">
        <v>4</v>
      </c>
      <c r="I1" s="133"/>
      <c r="J1" s="133">
        <v>5</v>
      </c>
      <c r="K1" s="133"/>
      <c r="L1" s="133">
        <v>6</v>
      </c>
      <c r="M1" s="133"/>
      <c r="N1" s="133">
        <v>7</v>
      </c>
      <c r="O1" s="133"/>
      <c r="P1" s="133">
        <v>8</v>
      </c>
      <c r="Q1" s="133"/>
      <c r="R1" s="133">
        <v>9</v>
      </c>
      <c r="S1" s="133"/>
      <c r="T1" s="133">
        <v>10</v>
      </c>
      <c r="U1" s="133"/>
      <c r="V1" s="133">
        <v>11</v>
      </c>
      <c r="W1" s="133"/>
      <c r="X1" s="132">
        <v>12</v>
      </c>
      <c r="Y1" s="132"/>
      <c r="Z1" s="132">
        <v>13</v>
      </c>
      <c r="AA1" s="132"/>
      <c r="AB1" s="132">
        <v>14</v>
      </c>
      <c r="AC1" s="132"/>
      <c r="AD1" s="132">
        <v>15</v>
      </c>
      <c r="AE1" s="132"/>
      <c r="AF1" s="132">
        <v>16</v>
      </c>
      <c r="AG1" s="132"/>
      <c r="AH1" s="132">
        <v>17</v>
      </c>
      <c r="AI1" s="132"/>
      <c r="AJ1" s="132">
        <v>18</v>
      </c>
      <c r="AK1" s="132"/>
      <c r="AL1" s="132">
        <v>19</v>
      </c>
      <c r="AM1" s="132"/>
      <c r="AN1" s="132">
        <v>20</v>
      </c>
      <c r="AO1" s="132"/>
      <c r="AP1" s="132">
        <v>21</v>
      </c>
      <c r="AQ1" s="132"/>
      <c r="AR1" s="132">
        <v>22</v>
      </c>
      <c r="AS1" s="132"/>
      <c r="AT1" s="132">
        <v>23</v>
      </c>
      <c r="AU1" s="132"/>
      <c r="AV1" s="132">
        <v>24</v>
      </c>
      <c r="AW1" s="132"/>
      <c r="AX1" s="132">
        <v>25</v>
      </c>
      <c r="AY1" s="132"/>
      <c r="AZ1" s="132">
        <v>26</v>
      </c>
      <c r="BA1" s="132"/>
      <c r="BB1" s="132">
        <v>27</v>
      </c>
      <c r="BC1" s="132"/>
      <c r="BD1" s="132">
        <v>28</v>
      </c>
      <c r="BE1" s="132"/>
      <c r="BF1" s="132">
        <v>29</v>
      </c>
      <c r="BG1" s="132"/>
      <c r="BH1" s="132">
        <v>30</v>
      </c>
      <c r="BI1" s="132"/>
      <c r="BK1" s="134" t="s">
        <v>8</v>
      </c>
      <c r="BL1" s="136" t="s">
        <v>2</v>
      </c>
      <c r="BM1" s="138" t="s">
        <v>9</v>
      </c>
      <c r="BN1" s="138"/>
      <c r="BO1" s="138"/>
      <c r="BP1" s="138"/>
      <c r="BQ1" s="138"/>
      <c r="BR1" s="139"/>
      <c r="BS1" s="138" t="s">
        <v>0</v>
      </c>
      <c r="BT1" s="139"/>
      <c r="BU1" s="138" t="s">
        <v>1</v>
      </c>
      <c r="BV1" s="140"/>
    </row>
    <row r="2" spans="1:74" ht="12.75" customHeight="1" x14ac:dyDescent="0.2">
      <c r="A2" s="7" t="s">
        <v>8</v>
      </c>
      <c r="B2" s="8" t="s">
        <v>11</v>
      </c>
      <c r="C2" s="9" t="s">
        <v>30</v>
      </c>
      <c r="D2" s="8" t="s">
        <v>11</v>
      </c>
      <c r="E2" s="9" t="s">
        <v>30</v>
      </c>
      <c r="F2" s="8" t="s">
        <v>11</v>
      </c>
      <c r="G2" s="9" t="s">
        <v>30</v>
      </c>
      <c r="H2" s="8" t="s">
        <v>11</v>
      </c>
      <c r="I2" s="9" t="s">
        <v>30</v>
      </c>
      <c r="J2" s="8" t="s">
        <v>11</v>
      </c>
      <c r="K2" s="9" t="s">
        <v>30</v>
      </c>
      <c r="L2" s="8" t="s">
        <v>11</v>
      </c>
      <c r="M2" s="9" t="s">
        <v>30</v>
      </c>
      <c r="N2" s="8" t="s">
        <v>11</v>
      </c>
      <c r="O2" s="9" t="s">
        <v>30</v>
      </c>
      <c r="P2" s="8" t="s">
        <v>11</v>
      </c>
      <c r="Q2" s="9" t="s">
        <v>30</v>
      </c>
      <c r="R2" s="8" t="s">
        <v>11</v>
      </c>
      <c r="S2" s="9" t="s">
        <v>30</v>
      </c>
      <c r="T2" s="8" t="s">
        <v>11</v>
      </c>
      <c r="U2" s="9" t="s">
        <v>30</v>
      </c>
      <c r="V2" s="8" t="s">
        <v>11</v>
      </c>
      <c r="W2" s="9" t="s">
        <v>30</v>
      </c>
      <c r="X2" s="8" t="s">
        <v>11</v>
      </c>
      <c r="Y2" s="9" t="s">
        <v>30</v>
      </c>
      <c r="Z2" s="8" t="s">
        <v>11</v>
      </c>
      <c r="AA2" s="9" t="s">
        <v>30</v>
      </c>
      <c r="AB2" s="8" t="s">
        <v>11</v>
      </c>
      <c r="AC2" s="9" t="s">
        <v>30</v>
      </c>
      <c r="AD2" s="8" t="s">
        <v>11</v>
      </c>
      <c r="AE2" s="9" t="s">
        <v>30</v>
      </c>
      <c r="AF2" s="8" t="s">
        <v>11</v>
      </c>
      <c r="AG2" s="9" t="s">
        <v>30</v>
      </c>
      <c r="AH2" s="8" t="s">
        <v>11</v>
      </c>
      <c r="AI2" s="9" t="s">
        <v>30</v>
      </c>
      <c r="AJ2" s="8" t="s">
        <v>11</v>
      </c>
      <c r="AK2" s="9" t="s">
        <v>30</v>
      </c>
      <c r="AL2" s="8" t="s">
        <v>11</v>
      </c>
      <c r="AM2" s="9" t="s">
        <v>30</v>
      </c>
      <c r="AN2" s="8" t="s">
        <v>11</v>
      </c>
      <c r="AO2" s="9" t="s">
        <v>30</v>
      </c>
      <c r="AP2" s="8" t="s">
        <v>11</v>
      </c>
      <c r="AQ2" s="9" t="s">
        <v>30</v>
      </c>
      <c r="AR2" s="8" t="s">
        <v>11</v>
      </c>
      <c r="AS2" s="9" t="s">
        <v>30</v>
      </c>
      <c r="AT2" s="8" t="s">
        <v>11</v>
      </c>
      <c r="AU2" s="9" t="s">
        <v>30</v>
      </c>
      <c r="AV2" s="8" t="s">
        <v>11</v>
      </c>
      <c r="AW2" s="9" t="s">
        <v>30</v>
      </c>
      <c r="AX2" s="8" t="s">
        <v>11</v>
      </c>
      <c r="AY2" s="9" t="s">
        <v>30</v>
      </c>
      <c r="AZ2" s="8" t="s">
        <v>11</v>
      </c>
      <c r="BA2" s="9" t="s">
        <v>30</v>
      </c>
      <c r="BB2" s="8" t="s">
        <v>11</v>
      </c>
      <c r="BC2" s="9" t="s">
        <v>30</v>
      </c>
      <c r="BD2" s="8" t="s">
        <v>11</v>
      </c>
      <c r="BE2" s="9" t="s">
        <v>30</v>
      </c>
      <c r="BF2" s="8" t="s">
        <v>11</v>
      </c>
      <c r="BG2" s="9" t="s">
        <v>30</v>
      </c>
      <c r="BH2" s="8" t="s">
        <v>11</v>
      </c>
      <c r="BI2" s="9" t="s">
        <v>30</v>
      </c>
      <c r="BK2" s="135"/>
      <c r="BL2" s="137"/>
      <c r="BM2" s="141" t="s">
        <v>11</v>
      </c>
      <c r="BN2" s="141"/>
      <c r="BO2" s="141"/>
      <c r="BP2" s="142" t="s">
        <v>30</v>
      </c>
      <c r="BQ2" s="142"/>
      <c r="BR2" s="143"/>
      <c r="BS2" s="101" t="s">
        <v>11</v>
      </c>
      <c r="BT2" s="102" t="s">
        <v>30</v>
      </c>
      <c r="BU2" s="101" t="s">
        <v>11</v>
      </c>
      <c r="BV2" s="61" t="s">
        <v>30</v>
      </c>
    </row>
    <row r="3" spans="1:74" ht="12.75" customHeight="1" x14ac:dyDescent="0.2">
      <c r="A3" s="10" t="s">
        <v>4</v>
      </c>
      <c r="B3" s="11">
        <v>116</v>
      </c>
      <c r="C3" s="1">
        <f>IF(AND((B3&gt;0),(B$4&gt;0)),(B3/B$4*100),"")</f>
        <v>1045.0450450450451</v>
      </c>
      <c r="D3" s="11">
        <v>111</v>
      </c>
      <c r="E3" s="1">
        <f>IF(AND((D3&gt;0),(D$4&gt;0)),(D3/D$4*100),"")</f>
        <v>781.69014084507046</v>
      </c>
      <c r="F3" s="11"/>
      <c r="G3" s="1" t="str">
        <f>IF(AND((F3&gt;0),(F$4&gt;0)),(F3/F$4*100),"")</f>
        <v/>
      </c>
      <c r="H3" s="11"/>
      <c r="I3" s="1" t="str">
        <f>IF(AND((H3&gt;0),(H$4&gt;0)),(H3/H$4*100),"")</f>
        <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2</v>
      </c>
      <c r="BM3" s="21">
        <f>IF(SUM(B3,D3,F3,H3,J3,L3,N3,P3,R3,T3,V3,X3,Z3,AB3,AD3,AF3,AH3,AJ3,AL3,AN3,AP3,AR3,AT3,AV3,AX3,AZ3,BB3,BD3,BF3,BH3)&gt;0,MIN(B3,D3,F3,H3,J3,L3,N3,P3,R3,T3,V3,X3,Z3,AB3,AD3,AF3,AH3,AJ3,AL3,AN3,AP3,AR3,AT3,AV3,AX3,AZ3,BB3,BD3,BF3,BH3),"")</f>
        <v>111</v>
      </c>
      <c r="BN3" s="22" t="str">
        <f>IF(COUNT(BM3)&gt;0,"–","?")</f>
        <v>–</v>
      </c>
      <c r="BO3" s="23">
        <f>IF(SUM(B3,D3,F3,H3,J3,L3,N3,P3,R3,T3,V3,X3,Z3,AB3,AD3,AF3,AH3,AJ3,AL3,AN3,AP3,AR3,AT3,AV3,AX3,AZ3,BB3,BD3,BF3,BH3)&gt;0,MAX(B3,D3,F3,H3,J3,L3,N3,P3,R3,T3,V3,X3,Z3,AB3,AD3,AF3,AH3,AJ3,AL3,AN3,AP3,AR3,AT3,AV3,AX3,AZ3,BB3,BD3,BF3,BH3),"")</f>
        <v>116</v>
      </c>
      <c r="BP3" s="24">
        <f>IF(SUM(C3,E3,G3,I3,K3,M3,O3,Q3,S3,U3,W3,Y3,AA3,AC3,AE3,AG3,AI3,AK3,AM3,AO3,AQ3,AS3,AU3,AW3,AY3,BA3,BC3,BE3,BG3,BI3)&gt;0,MIN(C3,E3,G3,I3,K3,M3,O3,Q3,S3,U3,W3,Y3,AA3,AC3,AE3,AG3,AI3,AK3,AM3,AO3,AQ3,AS3,AU3,AW3,AY3,BA3,BC3,BE3,BG3,BI3),"")</f>
        <v>781.69014084507046</v>
      </c>
      <c r="BQ3" s="25" t="str">
        <f>IF(COUNT(BP3)&gt;0,"–","?")</f>
        <v>–</v>
      </c>
      <c r="BR3" s="26">
        <f>IF(SUM(C3,E3,G3,I3,K3,M3,O3,Q3,S3,U3,W3,Y3,AA3,AC3,AE3,AG3,AI3,AK3,AM3,AO3,AQ3,AS3,AU3,AW3,AY3,BA3,BC3,BE3,BG3,BI3)&gt;0,MAX(C3,E3,G3,I3,K3,M3,O3,Q3,S3,U3,W3,Y3,AA3,AC3,AE3,AG3,AI3,AK3,AM3,AO3,AQ3,AS3,AU3,AW3,AY3,BA3,BC3,BE3,BG3,BI3),"")</f>
        <v>1045.0450450450451</v>
      </c>
      <c r="BS3" s="27">
        <f>IF(SUM(B3,D3,F3,H3,J3,L3,N3,P3,R3,T3,V3,X3,Z3,AB3,AD3,AF3,AH3,AJ3,AL3,AN3,AP3,AR3,AT3,AV3,AX3,AZ3,BB3,BD3,BF3,BH3)&gt;0,AVERAGE(B3,D3,F3,H3,J3,L3,N3,P3,R3,T3,V3,X3,Z3,AB3,AD3,AF3,AH3,AJ3,AL3,AN3,AP3,AR3,AT3,AV3,AX3,AZ3,BB3,BD3,BF3,BH3),"?")</f>
        <v>113.5</v>
      </c>
      <c r="BT3" s="28">
        <f>IF(SUM(C3,E3,G3,I3,K3,M3,O3,Q3,S3,U3,W3,Y3,AA3,AC3,AE3,AG3,AI3,AK3,AM3,AO3,AQ3,AS3,AU3,AW3,AY3,BA3,BC3,BE3,BG3,BI3)&gt;0,AVERAGE(C3,E3,G3,I3,K3,M3,O3,Q3,S3,U3,W3,Y3,AA3,AC3,AE3,AG3,AI3,AK3,AM3,AO3,AQ3,AS3,AU3,AW3,AY3,BA3,BC3,BE3,BG3,BI3),"?")</f>
        <v>913.36759294505782</v>
      </c>
      <c r="BU3" s="22">
        <f>IF(COUNT(B3,D3,F3,H3,J3,L3,N3,P3,R3,T3,V3,X3,Z3,AB3,AD3,AF3,AH3,AJ3,AL3,AN3,AP3,AR3,AT3,AV3,AX3,AZ3,BB3,BD3,BF3,BH3)&gt;1,STDEV(B3,D3,F3,H3,J3,L3,N3,P3,R3,T3,V3,X3,Z3,AB3,AD3,AF3,AH3,AJ3,AL3,AN3,AP3,AR3,AT3,AV3,AX3,AZ3,BB3,BD3,BF3,BH3),"?")</f>
        <v>3.5355339059327378</v>
      </c>
      <c r="BV3" s="29">
        <f>IF(COUNT(C3,E3,G3,I3,K3,M3,O3,Q3,S3,U3,W3,Y3,AA3,AC3,AE3,AG3,AI3,AK3,AM3,AO3,AQ3,AS3,AU3,AW3,AY3,BA3,BC3,BE3,BG3,BI3)&gt;1,STDEV(C3,E3,G3,I3,K3,M3,O3,Q3,S3,U3,W3,Y3,AA3,AC3,AE3,AG3,AI3,AK3,AM3,AO3,AQ3,AS3,AU3,AW3,AY3,BA3,BC3,BE3,BG3,BI3),"?")</f>
        <v>186.22003861853486</v>
      </c>
    </row>
    <row r="4" spans="1:74" ht="12.75" customHeight="1" x14ac:dyDescent="0.2">
      <c r="A4" s="13" t="s">
        <v>23</v>
      </c>
      <c r="B4" s="14">
        <v>11.1</v>
      </c>
      <c r="C4" s="2" t="s">
        <v>3</v>
      </c>
      <c r="D4" s="14">
        <v>14.2</v>
      </c>
      <c r="E4" s="2" t="s">
        <v>3</v>
      </c>
      <c r="F4" s="14"/>
      <c r="G4" s="2" t="s">
        <v>3</v>
      </c>
      <c r="H4" s="14"/>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23</v>
      </c>
      <c r="BL4" s="30">
        <f t="shared" ref="BL4:BL31" si="16">COUNT(B4,D4,F4,H4,J4,L4,N4,P4,R4,T4,V4,X4,Z4,AB4,AD4,AF4,AH4,AJ4,AL4,AN4,AP4,AR4,AT4,AV4,AX4,AZ4,BB4,BD4,BF4,BH4)</f>
        <v>2</v>
      </c>
      <c r="BM4" s="31">
        <f t="shared" ref="BM4:BM31" si="17">IF(SUM(B4,D4,F4,H4,J4,L4,N4,P4,R4,T4,V4,X4,Z4,AB4,AD4,AF4,AH4,AJ4,AL4,AN4,AP4,AR4,AT4,AV4,AX4,AZ4,BB4,BD4,BF4,BH4)&gt;0,MIN(B4,D4,F4,H4,J4,L4,N4,P4,R4,T4,V4,X4,Z4,AB4,AD4,AF4,AH4,AJ4,AL4,AN4,AP4,AR4,AT4,AV4,AX4,AZ4,BB4,BD4,BF4,BH4),"")</f>
        <v>11.1</v>
      </c>
      <c r="BN4" s="32" t="str">
        <f t="shared" ref="BN4:BN31" si="18">IF(COUNT(BM4)&gt;0,"–","?")</f>
        <v>–</v>
      </c>
      <c r="BO4" s="33">
        <f t="shared" ref="BO4:BO31" si="19">IF(SUM(B4,D4,F4,H4,J4,L4,N4,P4,R4,T4,V4,X4,Z4,AB4,AD4,AF4,AH4,AJ4,AL4,AN4,AP4,AR4,AT4,AV4,AX4,AZ4,BB4,BD4,BF4,BH4)&gt;0,MAX(B4,D4,F4,H4,J4,L4,N4,P4,R4,T4,V4,X4,Z4,AB4,AD4,AF4,AH4,AJ4,AL4,AN4,AP4,AR4,AT4,AV4,AX4,AZ4,BB4,BD4,BF4,BH4),"")</f>
        <v>14.2</v>
      </c>
      <c r="BP4" s="34" t="str">
        <f t="shared" ref="BP4:BP31" si="20">IF(SUM(C4,E4,G4,I4,K4,M4,O4,Q4,S4,U4,W4,Y4,AA4,AC4,AE4,AG4,AI4,AK4,AM4,AO4,AQ4,AS4,AU4,AW4,AY4,BA4,BC4,BE4,BG4,BI4)&gt;0,MIN(C4,E4,G4,I4,K4,M4,O4,Q4,S4,U4,W4,Y4,AA4,AC4,AE4,AG4,AI4,AK4,AM4,AO4,AQ4,AS4,AU4,AW4,AY4,BA4,BC4,BE4,BG4,BI4),"")</f>
        <v/>
      </c>
      <c r="BQ4" s="6" t="s">
        <v>3</v>
      </c>
      <c r="BR4" s="36" t="str">
        <f t="shared" ref="BR4:BR31" si="21">IF(SUM(C4,E4,G4,I4,K4,M4,O4,Q4,S4,U4,W4,Y4,AA4,AC4,AE4,AG4,AI4,AK4,AM4,AO4,AQ4,AS4,AU4,AW4,AY4,BA4,BC4,BE4,BG4,BI4)&gt;0,MAX(C4,E4,G4,I4,K4,M4,O4,Q4,S4,U4,W4,Y4,AA4,AC4,AE4,AG4,AI4,AK4,AM4,AO4,AQ4,AS4,AU4,AW4,AY4,BA4,BC4,BE4,BG4,BI4),"")</f>
        <v/>
      </c>
      <c r="BS4" s="37">
        <f t="shared" ref="BS4:BT31" si="22">IF(SUM(B4,D4,F4,H4,J4,L4,N4,P4,R4,T4,V4,X4,Z4,AB4,AD4,AF4,AH4,AJ4,AL4,AN4,AP4,AR4,AT4,AV4,AX4,AZ4,BB4,BD4,BF4,BH4)&gt;0,AVERAGE(B4,D4,F4,H4,J4,L4,N4,P4,R4,T4,V4,X4,Z4,AB4,AD4,AF4,AH4,AJ4,AL4,AN4,AP4,AR4,AT4,AV4,AX4,AZ4,BB4,BD4,BF4,BH4),"?")</f>
        <v>12.649999999999999</v>
      </c>
      <c r="BT4" s="38" t="s">
        <v>3</v>
      </c>
      <c r="BU4" s="32">
        <f t="shared" ref="BU4:BV31" si="23">IF(COUNT(B4,D4,F4,H4,J4,L4,N4,P4,R4,T4,V4,X4,Z4,AB4,AD4,AF4,AH4,AJ4,AL4,AN4,AP4,AR4,AT4,AV4,AX4,AZ4,BB4,BD4,BF4,BH4)&gt;1,STDEV(B4,D4,F4,H4,J4,L4,N4,P4,R4,T4,V4,X4,Z4,AB4,AD4,AF4,AH4,AJ4,AL4,AN4,AP4,AR4,AT4,AV4,AX4,AZ4,BB4,BD4,BF4,BH4),"?")</f>
        <v>2.1920310216783117</v>
      </c>
      <c r="BV4" s="39" t="s">
        <v>3</v>
      </c>
    </row>
    <row r="5" spans="1:74" ht="12.75" customHeight="1" x14ac:dyDescent="0.2">
      <c r="A5" s="16" t="s">
        <v>16</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16</v>
      </c>
      <c r="BL5" s="30"/>
      <c r="BM5" s="31"/>
      <c r="BN5" s="32"/>
      <c r="BO5" s="33"/>
      <c r="BP5" s="34"/>
      <c r="BQ5" s="35"/>
      <c r="BR5" s="36"/>
      <c r="BS5" s="37"/>
      <c r="BT5" s="38"/>
      <c r="BU5" s="32"/>
      <c r="BV5" s="39"/>
    </row>
    <row r="6" spans="1:74" ht="12.75" customHeight="1" x14ac:dyDescent="0.2">
      <c r="A6" s="10" t="s">
        <v>17</v>
      </c>
      <c r="B6" s="18">
        <v>3.7</v>
      </c>
      <c r="C6" s="4">
        <f>IF(AND((B6&gt;0),(B$4&gt;0)),(B6/B$4*100),"")</f>
        <v>33.333333333333336</v>
      </c>
      <c r="D6" s="18">
        <v>4.3</v>
      </c>
      <c r="E6" s="4">
        <f>IF(AND((D6&gt;0),(D$4&gt;0)),(D6/D$4*100),"")</f>
        <v>30.281690140845068</v>
      </c>
      <c r="F6" s="18"/>
      <c r="G6" s="4" t="str">
        <f>IF(AND((F6&gt;0),(F$4&gt;0)),(F6/F$4*100),"")</f>
        <v/>
      </c>
      <c r="H6" s="18"/>
      <c r="I6" s="4" t="str">
        <f>IF(AND((H6&gt;0),(H$4&gt;0)),(H6/H$4*100),"")</f>
        <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4">IF(AND((AD6&gt;0),(AD$4&gt;0)),(AD6/AD$4*100),"")</f>
        <v/>
      </c>
      <c r="AF6" s="18"/>
      <c r="AG6" s="4" t="str">
        <f t="shared" ref="AG6:AG10" si="25">IF(AND((AF6&gt;0),(AF$4&gt;0)),(AF6/AF$4*100),"")</f>
        <v/>
      </c>
      <c r="AH6" s="18"/>
      <c r="AI6" s="4" t="str">
        <f t="shared" ref="AI6:AI10" si="26">IF(AND((AH6&gt;0),(AH$4&gt;0)),(AH6/AH$4*100),"")</f>
        <v/>
      </c>
      <c r="AJ6" s="18"/>
      <c r="AK6" s="4" t="str">
        <f t="shared" ref="AK6:AK10" si="27">IF(AND((AJ6&gt;0),(AJ$4&gt;0)),(AJ6/AJ$4*100),"")</f>
        <v/>
      </c>
      <c r="AL6" s="18"/>
      <c r="AM6" s="4" t="str">
        <f t="shared" ref="AM6:AM10" si="28">IF(AND((AL6&gt;0),(AL$4&gt;0)),(AL6/AL$4*100),"")</f>
        <v/>
      </c>
      <c r="AN6" s="18"/>
      <c r="AO6" s="4" t="str">
        <f t="shared" ref="AO6:AO10" si="29">IF(AND((AN6&gt;0),(AN$4&gt;0)),(AN6/AN$4*100),"")</f>
        <v/>
      </c>
      <c r="AP6" s="18"/>
      <c r="AQ6" s="4" t="str">
        <f t="shared" ref="AQ6:AQ10" si="30">IF(AND((AP6&gt;0),(AP$4&gt;0)),(AP6/AP$4*100),"")</f>
        <v/>
      </c>
      <c r="AR6" s="18"/>
      <c r="AS6" s="4" t="str">
        <f t="shared" ref="AS6:AS10" si="31">IF(AND((AR6&gt;0),(AR$4&gt;0)),(AR6/AR$4*100),"")</f>
        <v/>
      </c>
      <c r="AT6" s="18"/>
      <c r="AU6" s="4" t="str">
        <f t="shared" ref="AU6:AU10" si="32">IF(AND((AT6&gt;0),(AT$4&gt;0)),(AT6/AT$4*100),"")</f>
        <v/>
      </c>
      <c r="AV6" s="18"/>
      <c r="AW6" s="4" t="str">
        <f t="shared" ref="AW6:AW10" si="33">IF(AND((AV6&gt;0),(AV$4&gt;0)),(AV6/AV$4*100),"")</f>
        <v/>
      </c>
      <c r="AX6" s="18"/>
      <c r="AY6" s="4" t="str">
        <f t="shared" ref="AY6:AY10" si="34">IF(AND((AX6&gt;0),(AX$4&gt;0)),(AX6/AX$4*100),"")</f>
        <v/>
      </c>
      <c r="AZ6" s="18"/>
      <c r="BA6" s="4" t="str">
        <f t="shared" ref="BA6:BA10" si="35">IF(AND((AZ6&gt;0),(AZ$4&gt;0)),(AZ6/AZ$4*100),"")</f>
        <v/>
      </c>
      <c r="BB6" s="18"/>
      <c r="BC6" s="4" t="str">
        <f t="shared" ref="BC6:BC10" si="36">IF(AND((BB6&gt;0),(BB$4&gt;0)),(BB6/BB$4*100),"")</f>
        <v/>
      </c>
      <c r="BD6" s="18"/>
      <c r="BE6" s="4" t="str">
        <f t="shared" ref="BE6:BE10" si="37">IF(AND((BD6&gt;0),(BD$4&gt;0)),(BD6/BD$4*100),"")</f>
        <v/>
      </c>
      <c r="BF6" s="18"/>
      <c r="BG6" s="4" t="str">
        <f t="shared" ref="BG6:BG10" si="38">IF(AND((BF6&gt;0),(BF$4&gt;0)),(BF6/BF$4*100),"")</f>
        <v/>
      </c>
      <c r="BH6" s="18"/>
      <c r="BI6" s="4" t="str">
        <f t="shared" ref="BI6:BI10" si="39">IF(AND((BH6&gt;0),(BH$4&gt;0)),(BH6/BH$4*100),"")</f>
        <v/>
      </c>
      <c r="BK6" s="57" t="s">
        <v>17</v>
      </c>
      <c r="BL6" s="30">
        <f t="shared" si="16"/>
        <v>2</v>
      </c>
      <c r="BM6" s="31">
        <f t="shared" si="17"/>
        <v>3.7</v>
      </c>
      <c r="BN6" s="32" t="str">
        <f t="shared" si="18"/>
        <v>–</v>
      </c>
      <c r="BO6" s="33">
        <f t="shared" si="19"/>
        <v>4.3</v>
      </c>
      <c r="BP6" s="34">
        <f t="shared" si="20"/>
        <v>30.281690140845068</v>
      </c>
      <c r="BQ6" s="35" t="str">
        <f t="shared" ref="BQ6:BQ30" si="40">IF(COUNT(BP6)&gt;0,"–","?")</f>
        <v>–</v>
      </c>
      <c r="BR6" s="36">
        <f t="shared" si="21"/>
        <v>33.333333333333336</v>
      </c>
      <c r="BS6" s="37">
        <f t="shared" si="22"/>
        <v>4</v>
      </c>
      <c r="BT6" s="38">
        <f t="shared" si="22"/>
        <v>31.8075117370892</v>
      </c>
      <c r="BU6" s="32">
        <f t="shared" si="23"/>
        <v>0.42426406871192829</v>
      </c>
      <c r="BV6" s="39">
        <f t="shared" si="23"/>
        <v>2.1578375951702187</v>
      </c>
    </row>
    <row r="7" spans="1:74" ht="12.75" customHeight="1" x14ac:dyDescent="0.2">
      <c r="A7" s="10" t="s">
        <v>18</v>
      </c>
      <c r="B7" s="19">
        <v>3.6</v>
      </c>
      <c r="C7" s="4">
        <f>IF(AND((B7&gt;0),(B$4&gt;0)),(B7/B$4*100),"")</f>
        <v>32.432432432432435</v>
      </c>
      <c r="D7" s="19">
        <v>3.6</v>
      </c>
      <c r="E7" s="4">
        <f>IF(AND((D7&gt;0),(D$4&gt;0)),(D7/D$4*100),"")</f>
        <v>25.352112676056336</v>
      </c>
      <c r="F7" s="19"/>
      <c r="G7" s="4" t="str">
        <f>IF(AND((F7&gt;0),(F$4&gt;0)),(F7/F$4*100),"")</f>
        <v/>
      </c>
      <c r="H7" s="19"/>
      <c r="I7" s="4" t="str">
        <f>IF(AND((H7&gt;0),(H$4&gt;0)),(H7/H$4*100),"")</f>
        <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4"/>
        <v/>
      </c>
      <c r="AF7" s="19"/>
      <c r="AG7" s="4" t="str">
        <f t="shared" si="25"/>
        <v/>
      </c>
      <c r="AH7" s="19"/>
      <c r="AI7" s="4" t="str">
        <f t="shared" si="26"/>
        <v/>
      </c>
      <c r="AJ7" s="19"/>
      <c r="AK7" s="4" t="str">
        <f t="shared" si="27"/>
        <v/>
      </c>
      <c r="AL7" s="19"/>
      <c r="AM7" s="4" t="str">
        <f t="shared" si="28"/>
        <v/>
      </c>
      <c r="AN7" s="19"/>
      <c r="AO7" s="4" t="str">
        <f t="shared" si="29"/>
        <v/>
      </c>
      <c r="AP7" s="19"/>
      <c r="AQ7" s="4" t="str">
        <f t="shared" si="30"/>
        <v/>
      </c>
      <c r="AR7" s="19"/>
      <c r="AS7" s="4" t="str">
        <f t="shared" si="31"/>
        <v/>
      </c>
      <c r="AT7" s="19"/>
      <c r="AU7" s="4" t="str">
        <f t="shared" si="32"/>
        <v/>
      </c>
      <c r="AV7" s="19"/>
      <c r="AW7" s="4" t="str">
        <f t="shared" si="33"/>
        <v/>
      </c>
      <c r="AX7" s="19"/>
      <c r="AY7" s="4" t="str">
        <f t="shared" si="34"/>
        <v/>
      </c>
      <c r="AZ7" s="19"/>
      <c r="BA7" s="4" t="str">
        <f t="shared" si="35"/>
        <v/>
      </c>
      <c r="BB7" s="19"/>
      <c r="BC7" s="4" t="str">
        <f t="shared" si="36"/>
        <v/>
      </c>
      <c r="BD7" s="19"/>
      <c r="BE7" s="4" t="str">
        <f t="shared" si="37"/>
        <v/>
      </c>
      <c r="BF7" s="19"/>
      <c r="BG7" s="4" t="str">
        <f t="shared" si="38"/>
        <v/>
      </c>
      <c r="BH7" s="19"/>
      <c r="BI7" s="4" t="str">
        <f t="shared" si="39"/>
        <v/>
      </c>
      <c r="BK7" s="57" t="s">
        <v>18</v>
      </c>
      <c r="BL7" s="30">
        <f t="shared" si="16"/>
        <v>2</v>
      </c>
      <c r="BM7" s="31">
        <f t="shared" si="17"/>
        <v>3.6</v>
      </c>
      <c r="BN7" s="32" t="str">
        <f t="shared" si="18"/>
        <v>–</v>
      </c>
      <c r="BO7" s="33">
        <f t="shared" si="19"/>
        <v>3.6</v>
      </c>
      <c r="BP7" s="34">
        <f t="shared" si="20"/>
        <v>25.352112676056336</v>
      </c>
      <c r="BQ7" s="35" t="str">
        <f t="shared" si="40"/>
        <v>–</v>
      </c>
      <c r="BR7" s="36">
        <f t="shared" si="21"/>
        <v>32.432432432432435</v>
      </c>
      <c r="BS7" s="37">
        <f t="shared" si="22"/>
        <v>3.6</v>
      </c>
      <c r="BT7" s="38">
        <f t="shared" si="22"/>
        <v>28.892272554244386</v>
      </c>
      <c r="BU7" s="32">
        <f t="shared" si="23"/>
        <v>0</v>
      </c>
      <c r="BV7" s="39">
        <f t="shared" si="23"/>
        <v>5.0065421127026166</v>
      </c>
    </row>
    <row r="8" spans="1:74" ht="12.75" customHeight="1" x14ac:dyDescent="0.2">
      <c r="A8" s="10" t="s">
        <v>19</v>
      </c>
      <c r="B8" s="19">
        <v>5.6</v>
      </c>
      <c r="C8" s="4">
        <f>IF(AND((B8&gt;0),(B$4&gt;0)),(B8/B$4*100),"")</f>
        <v>50.450450450450447</v>
      </c>
      <c r="D8" s="19">
        <v>5.7</v>
      </c>
      <c r="E8" s="4">
        <f>IF(AND((D8&gt;0),(D$4&gt;0)),(D8/D$4*100),"")</f>
        <v>40.140845070422536</v>
      </c>
      <c r="F8" s="19"/>
      <c r="G8" s="4" t="str">
        <f>IF(AND((F8&gt;0),(F$4&gt;0)),(F8/F$4*100),"")</f>
        <v/>
      </c>
      <c r="H8" s="19"/>
      <c r="I8" s="4" t="str">
        <f>IF(AND((H8&gt;0),(H$4&gt;0)),(H8/H$4*100),"")</f>
        <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4"/>
        <v/>
      </c>
      <c r="AF8" s="19"/>
      <c r="AG8" s="4" t="str">
        <f t="shared" si="25"/>
        <v/>
      </c>
      <c r="AH8" s="19"/>
      <c r="AI8" s="4" t="str">
        <f t="shared" si="26"/>
        <v/>
      </c>
      <c r="AJ8" s="19"/>
      <c r="AK8" s="4" t="str">
        <f t="shared" si="27"/>
        <v/>
      </c>
      <c r="AL8" s="19"/>
      <c r="AM8" s="4" t="str">
        <f t="shared" si="28"/>
        <v/>
      </c>
      <c r="AN8" s="19"/>
      <c r="AO8" s="4" t="str">
        <f t="shared" si="29"/>
        <v/>
      </c>
      <c r="AP8" s="19"/>
      <c r="AQ8" s="4" t="str">
        <f t="shared" si="30"/>
        <v/>
      </c>
      <c r="AR8" s="19"/>
      <c r="AS8" s="4" t="str">
        <f t="shared" si="31"/>
        <v/>
      </c>
      <c r="AT8" s="19"/>
      <c r="AU8" s="4" t="str">
        <f t="shared" si="32"/>
        <v/>
      </c>
      <c r="AV8" s="19"/>
      <c r="AW8" s="4" t="str">
        <f t="shared" si="33"/>
        <v/>
      </c>
      <c r="AX8" s="19"/>
      <c r="AY8" s="4" t="str">
        <f t="shared" si="34"/>
        <v/>
      </c>
      <c r="AZ8" s="19"/>
      <c r="BA8" s="4" t="str">
        <f t="shared" si="35"/>
        <v/>
      </c>
      <c r="BB8" s="19"/>
      <c r="BC8" s="4" t="str">
        <f t="shared" si="36"/>
        <v/>
      </c>
      <c r="BD8" s="19"/>
      <c r="BE8" s="4" t="str">
        <f t="shared" si="37"/>
        <v/>
      </c>
      <c r="BF8" s="19"/>
      <c r="BG8" s="4" t="str">
        <f t="shared" si="38"/>
        <v/>
      </c>
      <c r="BH8" s="19"/>
      <c r="BI8" s="4" t="str">
        <f t="shared" si="39"/>
        <v/>
      </c>
      <c r="BK8" s="57" t="s">
        <v>19</v>
      </c>
      <c r="BL8" s="30">
        <f t="shared" si="16"/>
        <v>2</v>
      </c>
      <c r="BM8" s="31">
        <f t="shared" si="17"/>
        <v>5.6</v>
      </c>
      <c r="BN8" s="32" t="str">
        <f t="shared" si="18"/>
        <v>–</v>
      </c>
      <c r="BO8" s="33">
        <f t="shared" si="19"/>
        <v>5.7</v>
      </c>
      <c r="BP8" s="34">
        <f t="shared" si="20"/>
        <v>40.140845070422536</v>
      </c>
      <c r="BQ8" s="35" t="str">
        <f t="shared" si="40"/>
        <v>–</v>
      </c>
      <c r="BR8" s="36">
        <f t="shared" si="21"/>
        <v>50.450450450450447</v>
      </c>
      <c r="BS8" s="37">
        <f t="shared" si="22"/>
        <v>5.65</v>
      </c>
      <c r="BT8" s="38">
        <f t="shared" si="22"/>
        <v>45.295647760436495</v>
      </c>
      <c r="BU8" s="32">
        <f t="shared" si="23"/>
        <v>7.0710678118655126E-2</v>
      </c>
      <c r="BV8" s="39">
        <f t="shared" si="23"/>
        <v>7.2899918755749598</v>
      </c>
    </row>
    <row r="9" spans="1:74" ht="12.75" customHeight="1" x14ac:dyDescent="0.2">
      <c r="A9" s="10" t="s">
        <v>21</v>
      </c>
      <c r="B9" s="19">
        <v>2.6</v>
      </c>
      <c r="C9" s="4">
        <f>IF(AND((B9&gt;0),(B$4&gt;0)),(B9/B$4*100),"")</f>
        <v>23.423423423423426</v>
      </c>
      <c r="D9" s="19">
        <v>3</v>
      </c>
      <c r="E9" s="4">
        <f>IF(AND((D9&gt;0),(D$4&gt;0)),(D9/D$4*100),"")</f>
        <v>21.126760563380284</v>
      </c>
      <c r="F9" s="19"/>
      <c r="G9" s="4" t="str">
        <f>IF(AND((F9&gt;0),(F$4&gt;0)),(F9/F$4*100),"")</f>
        <v/>
      </c>
      <c r="H9" s="19"/>
      <c r="I9" s="4" t="str">
        <f>IF(AND((H9&gt;0),(H$4&gt;0)),(H9/H$4*100),"")</f>
        <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4"/>
        <v/>
      </c>
      <c r="AF9" s="19"/>
      <c r="AG9" s="4" t="str">
        <f t="shared" si="25"/>
        <v/>
      </c>
      <c r="AH9" s="19"/>
      <c r="AI9" s="4" t="str">
        <f t="shared" si="26"/>
        <v/>
      </c>
      <c r="AJ9" s="19"/>
      <c r="AK9" s="4" t="str">
        <f t="shared" si="27"/>
        <v/>
      </c>
      <c r="AL9" s="19"/>
      <c r="AM9" s="4" t="str">
        <f t="shared" si="28"/>
        <v/>
      </c>
      <c r="AN9" s="19"/>
      <c r="AO9" s="4" t="str">
        <f t="shared" si="29"/>
        <v/>
      </c>
      <c r="AP9" s="19"/>
      <c r="AQ9" s="4" t="str">
        <f t="shared" si="30"/>
        <v/>
      </c>
      <c r="AR9" s="19"/>
      <c r="AS9" s="4" t="str">
        <f t="shared" si="31"/>
        <v/>
      </c>
      <c r="AT9" s="19"/>
      <c r="AU9" s="4" t="str">
        <f t="shared" si="32"/>
        <v/>
      </c>
      <c r="AV9" s="19"/>
      <c r="AW9" s="4" t="str">
        <f t="shared" si="33"/>
        <v/>
      </c>
      <c r="AX9" s="19"/>
      <c r="AY9" s="4" t="str">
        <f t="shared" si="34"/>
        <v/>
      </c>
      <c r="AZ9" s="19"/>
      <c r="BA9" s="4" t="str">
        <f t="shared" si="35"/>
        <v/>
      </c>
      <c r="BB9" s="19"/>
      <c r="BC9" s="4" t="str">
        <f t="shared" si="36"/>
        <v/>
      </c>
      <c r="BD9" s="19"/>
      <c r="BE9" s="4" t="str">
        <f t="shared" si="37"/>
        <v/>
      </c>
      <c r="BF9" s="19"/>
      <c r="BG9" s="4" t="str">
        <f t="shared" si="38"/>
        <v/>
      </c>
      <c r="BH9" s="19"/>
      <c r="BI9" s="4" t="str">
        <f t="shared" si="39"/>
        <v/>
      </c>
      <c r="BK9" s="57" t="s">
        <v>21</v>
      </c>
      <c r="BL9" s="30">
        <f t="shared" si="16"/>
        <v>2</v>
      </c>
      <c r="BM9" s="31">
        <f t="shared" si="17"/>
        <v>2.6</v>
      </c>
      <c r="BN9" s="32" t="str">
        <f t="shared" si="18"/>
        <v>–</v>
      </c>
      <c r="BO9" s="33">
        <f t="shared" si="19"/>
        <v>3</v>
      </c>
      <c r="BP9" s="34">
        <f t="shared" si="20"/>
        <v>21.126760563380284</v>
      </c>
      <c r="BQ9" s="35" t="str">
        <f t="shared" si="40"/>
        <v>–</v>
      </c>
      <c r="BR9" s="36">
        <f t="shared" si="21"/>
        <v>23.423423423423426</v>
      </c>
      <c r="BS9" s="37">
        <f t="shared" si="22"/>
        <v>2.8</v>
      </c>
      <c r="BT9" s="38">
        <f t="shared" si="22"/>
        <v>22.275091993401855</v>
      </c>
      <c r="BU9" s="32">
        <f t="shared" si="23"/>
        <v>0.28284271247461895</v>
      </c>
      <c r="BV9" s="39">
        <f t="shared" si="23"/>
        <v>1.6239858824357964</v>
      </c>
    </row>
    <row r="10" spans="1:74" ht="12.75" customHeight="1" x14ac:dyDescent="0.2">
      <c r="A10" s="10" t="s">
        <v>20</v>
      </c>
      <c r="B10" s="19">
        <v>7.8</v>
      </c>
      <c r="C10" s="4">
        <f>IF(AND((B10&gt;0),(B$4&gt;0)),(B10/B$4*100),"")</f>
        <v>70.270270270270274</v>
      </c>
      <c r="D10" s="19">
        <v>7.3</v>
      </c>
      <c r="E10" s="4">
        <f>IF(AND((D10&gt;0),(D$4&gt;0)),(D10/D$4*100),"")</f>
        <v>51.408450704225352</v>
      </c>
      <c r="F10" s="19"/>
      <c r="G10" s="4" t="str">
        <f>IF(AND((F10&gt;0),(F$4&gt;0)),(F10/F$4*100),"")</f>
        <v/>
      </c>
      <c r="H10" s="19"/>
      <c r="I10" s="4" t="str">
        <f>IF(AND((H10&gt;0),(H$4&gt;0)),(H10/H$4*100),"")</f>
        <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4"/>
        <v/>
      </c>
      <c r="AF10" s="19"/>
      <c r="AG10" s="4" t="str">
        <f t="shared" si="25"/>
        <v/>
      </c>
      <c r="AH10" s="19"/>
      <c r="AI10" s="4" t="str">
        <f t="shared" si="26"/>
        <v/>
      </c>
      <c r="AJ10" s="19"/>
      <c r="AK10" s="4" t="str">
        <f t="shared" si="27"/>
        <v/>
      </c>
      <c r="AL10" s="19"/>
      <c r="AM10" s="4" t="str">
        <f t="shared" si="28"/>
        <v/>
      </c>
      <c r="AN10" s="19"/>
      <c r="AO10" s="4" t="str">
        <f t="shared" si="29"/>
        <v/>
      </c>
      <c r="AP10" s="19"/>
      <c r="AQ10" s="4" t="str">
        <f t="shared" si="30"/>
        <v/>
      </c>
      <c r="AR10" s="19"/>
      <c r="AS10" s="4" t="str">
        <f t="shared" si="31"/>
        <v/>
      </c>
      <c r="AT10" s="19"/>
      <c r="AU10" s="4" t="str">
        <f t="shared" si="32"/>
        <v/>
      </c>
      <c r="AV10" s="19"/>
      <c r="AW10" s="4" t="str">
        <f t="shared" si="33"/>
        <v/>
      </c>
      <c r="AX10" s="19"/>
      <c r="AY10" s="4" t="str">
        <f t="shared" si="34"/>
        <v/>
      </c>
      <c r="AZ10" s="19"/>
      <c r="BA10" s="4" t="str">
        <f t="shared" si="35"/>
        <v/>
      </c>
      <c r="BB10" s="19"/>
      <c r="BC10" s="4" t="str">
        <f t="shared" si="36"/>
        <v/>
      </c>
      <c r="BD10" s="19"/>
      <c r="BE10" s="4" t="str">
        <f t="shared" si="37"/>
        <v/>
      </c>
      <c r="BF10" s="19"/>
      <c r="BG10" s="4" t="str">
        <f t="shared" si="38"/>
        <v/>
      </c>
      <c r="BH10" s="19"/>
      <c r="BI10" s="4" t="str">
        <f t="shared" si="39"/>
        <v/>
      </c>
      <c r="BK10" s="57" t="s">
        <v>20</v>
      </c>
      <c r="BL10" s="30">
        <f t="shared" si="16"/>
        <v>2</v>
      </c>
      <c r="BM10" s="31">
        <f t="shared" si="17"/>
        <v>7.3</v>
      </c>
      <c r="BN10" s="32" t="str">
        <f t="shared" si="18"/>
        <v>–</v>
      </c>
      <c r="BO10" s="33">
        <f t="shared" si="19"/>
        <v>7.8</v>
      </c>
      <c r="BP10" s="34">
        <f t="shared" si="20"/>
        <v>51.408450704225352</v>
      </c>
      <c r="BQ10" s="35" t="str">
        <f t="shared" si="40"/>
        <v>–</v>
      </c>
      <c r="BR10" s="36">
        <f t="shared" si="21"/>
        <v>70.270270270270274</v>
      </c>
      <c r="BS10" s="37">
        <f t="shared" si="22"/>
        <v>7.55</v>
      </c>
      <c r="BT10" s="38">
        <f t="shared" si="22"/>
        <v>60.839360487247816</v>
      </c>
      <c r="BU10" s="32">
        <f t="shared" si="23"/>
        <v>0.35355339059327379</v>
      </c>
      <c r="BV10" s="39">
        <f t="shared" si="23"/>
        <v>13.337320520667445</v>
      </c>
    </row>
    <row r="11" spans="1:74" ht="12.75" customHeight="1" x14ac:dyDescent="0.2">
      <c r="A11" s="10" t="s">
        <v>28</v>
      </c>
      <c r="B11" s="66">
        <f>IF(AND((B10&gt;0),(B3&gt;0)),(B10/B3),"")</f>
        <v>6.7241379310344823E-2</v>
      </c>
      <c r="C11" s="4" t="s">
        <v>3</v>
      </c>
      <c r="D11" s="66">
        <f>IF(AND((D10&gt;0),(D3&gt;0)),(D10/D3),"")</f>
        <v>6.576576576576576E-2</v>
      </c>
      <c r="E11" s="4" t="s">
        <v>3</v>
      </c>
      <c r="F11" s="66" t="str">
        <f>IF(AND((F10&gt;0),(F3&gt;0)),(F10/F3),"")</f>
        <v/>
      </c>
      <c r="G11" s="4" t="s">
        <v>3</v>
      </c>
      <c r="H11" s="66" t="str">
        <f>IF(AND((H10&gt;0),(H3&gt;0)),(H10/H3),"")</f>
        <v/>
      </c>
      <c r="I11" s="4" t="s">
        <v>3</v>
      </c>
      <c r="J11" s="66" t="str">
        <f>IF(AND((J10&gt;0),(J3&gt;0)),(J10/J3),"")</f>
        <v/>
      </c>
      <c r="K11" s="4" t="s">
        <v>3</v>
      </c>
      <c r="L11" s="66" t="str">
        <f>IF(AND((L10&gt;0),(L3&gt;0)),(L10/L3),"")</f>
        <v/>
      </c>
      <c r="M11" s="4" t="s">
        <v>3</v>
      </c>
      <c r="N11" s="66" t="str">
        <f>IF(AND((N10&gt;0),(N3&gt;0)),(N10/N3),"")</f>
        <v/>
      </c>
      <c r="O11" s="4" t="s">
        <v>3</v>
      </c>
      <c r="P11" s="66" t="str">
        <f>IF(AND((P10&gt;0),(P3&gt;0)),(P10/P3),"")</f>
        <v/>
      </c>
      <c r="Q11" s="4" t="s">
        <v>3</v>
      </c>
      <c r="R11" s="66" t="str">
        <f>IF(AND((R10&gt;0),(R3&gt;0)),(R10/R3),"")</f>
        <v/>
      </c>
      <c r="S11" s="4" t="s">
        <v>3</v>
      </c>
      <c r="T11" s="66" t="str">
        <f>IF(AND((T10&gt;0),(T3&gt;0)),(T10/T3),"")</f>
        <v/>
      </c>
      <c r="U11" s="4" t="s">
        <v>3</v>
      </c>
      <c r="V11" s="66" t="str">
        <f>IF(AND((V10&gt;0),(V3&gt;0)),(V10/V3),"")</f>
        <v/>
      </c>
      <c r="W11" s="4" t="s">
        <v>3</v>
      </c>
      <c r="X11" s="66" t="str">
        <f>IF(AND((X10&gt;0),(X3&gt;0)),(X10/X3),"")</f>
        <v/>
      </c>
      <c r="Y11" s="4" t="s">
        <v>3</v>
      </c>
      <c r="Z11" s="66" t="str">
        <f>IF(AND((Z10&gt;0),(Z3&gt;0)),(Z10/Z3),"")</f>
        <v/>
      </c>
      <c r="AA11" s="4" t="s">
        <v>3</v>
      </c>
      <c r="AB11" s="66" t="str">
        <f>IF(AND((AB10&gt;0),(AB3&gt;0)),(AB10/AB3),"")</f>
        <v/>
      </c>
      <c r="AC11" s="4" t="s">
        <v>3</v>
      </c>
      <c r="AD11" s="66" t="str">
        <f t="shared" ref="AD11" si="41">IF(AND((AD10&gt;0),(AD3&gt;0)),(AD10/AD3),"")</f>
        <v/>
      </c>
      <c r="AE11" s="4" t="s">
        <v>3</v>
      </c>
      <c r="AF11" s="66" t="str">
        <f t="shared" ref="AF11" si="42">IF(AND((AF10&gt;0),(AF3&gt;0)),(AF10/AF3),"")</f>
        <v/>
      </c>
      <c r="AG11" s="4" t="s">
        <v>3</v>
      </c>
      <c r="AH11" s="66" t="str">
        <f t="shared" ref="AH11" si="43">IF(AND((AH10&gt;0),(AH3&gt;0)),(AH10/AH3),"")</f>
        <v/>
      </c>
      <c r="AI11" s="4" t="s">
        <v>3</v>
      </c>
      <c r="AJ11" s="66" t="str">
        <f t="shared" ref="AJ11" si="44">IF(AND((AJ10&gt;0),(AJ3&gt;0)),(AJ10/AJ3),"")</f>
        <v/>
      </c>
      <c r="AK11" s="4" t="s">
        <v>3</v>
      </c>
      <c r="AL11" s="66" t="str">
        <f t="shared" ref="AL11" si="45">IF(AND((AL10&gt;0),(AL3&gt;0)),(AL10/AL3),"")</f>
        <v/>
      </c>
      <c r="AM11" s="4" t="s">
        <v>3</v>
      </c>
      <c r="AN11" s="66" t="str">
        <f t="shared" ref="AN11" si="46">IF(AND((AN10&gt;0),(AN3&gt;0)),(AN10/AN3),"")</f>
        <v/>
      </c>
      <c r="AO11" s="4" t="s">
        <v>3</v>
      </c>
      <c r="AP11" s="66" t="str">
        <f t="shared" ref="AP11" si="47">IF(AND((AP10&gt;0),(AP3&gt;0)),(AP10/AP3),"")</f>
        <v/>
      </c>
      <c r="AQ11" s="4" t="s">
        <v>3</v>
      </c>
      <c r="AR11" s="66" t="str">
        <f t="shared" ref="AR11" si="48">IF(AND((AR10&gt;0),(AR3&gt;0)),(AR10/AR3),"")</f>
        <v/>
      </c>
      <c r="AS11" s="4" t="s">
        <v>3</v>
      </c>
      <c r="AT11" s="66" t="str">
        <f t="shared" ref="AT11" si="49">IF(AND((AT10&gt;0),(AT3&gt;0)),(AT10/AT3),"")</f>
        <v/>
      </c>
      <c r="AU11" s="4" t="s">
        <v>3</v>
      </c>
      <c r="AV11" s="66" t="str">
        <f t="shared" ref="AV11" si="50">IF(AND((AV10&gt;0),(AV3&gt;0)),(AV10/AV3),"")</f>
        <v/>
      </c>
      <c r="AW11" s="4" t="s">
        <v>3</v>
      </c>
      <c r="AX11" s="66" t="str">
        <f t="shared" ref="AX11" si="51">IF(AND((AX10&gt;0),(AX3&gt;0)),(AX10/AX3),"")</f>
        <v/>
      </c>
      <c r="AY11" s="4" t="s">
        <v>3</v>
      </c>
      <c r="AZ11" s="66" t="str">
        <f t="shared" ref="AZ11" si="52">IF(AND((AZ10&gt;0),(AZ3&gt;0)),(AZ10/AZ3),"")</f>
        <v/>
      </c>
      <c r="BA11" s="4" t="s">
        <v>3</v>
      </c>
      <c r="BB11" s="66" t="str">
        <f t="shared" ref="BB11" si="53">IF(AND((BB10&gt;0),(BB3&gt;0)),(BB10/BB3),"")</f>
        <v/>
      </c>
      <c r="BC11" s="4" t="s">
        <v>3</v>
      </c>
      <c r="BD11" s="66" t="str">
        <f t="shared" ref="BD11" si="54">IF(AND((BD10&gt;0),(BD3&gt;0)),(BD10/BD3),"")</f>
        <v/>
      </c>
      <c r="BE11" s="4" t="s">
        <v>3</v>
      </c>
      <c r="BF11" s="66" t="str">
        <f t="shared" ref="BF11" si="55">IF(AND((BF10&gt;0),(BF3&gt;0)),(BF10/BF3),"")</f>
        <v/>
      </c>
      <c r="BG11" s="4" t="s">
        <v>3</v>
      </c>
      <c r="BH11" s="66" t="str">
        <f t="shared" ref="BH11" si="56">IF(AND((BH10&gt;0),(BH3&gt;0)),(BH10/BH3),"")</f>
        <v/>
      </c>
      <c r="BI11" s="4" t="s">
        <v>3</v>
      </c>
      <c r="BK11" s="57" t="s">
        <v>28</v>
      </c>
      <c r="BL11" s="30">
        <f t="shared" si="16"/>
        <v>2</v>
      </c>
      <c r="BM11" s="40">
        <f t="shared" si="17"/>
        <v>6.576576576576576E-2</v>
      </c>
      <c r="BN11" s="22" t="str">
        <f t="shared" si="18"/>
        <v>–</v>
      </c>
      <c r="BO11" s="41">
        <f t="shared" si="19"/>
        <v>6.7241379310344823E-2</v>
      </c>
      <c r="BP11" s="24" t="str">
        <f t="shared" si="20"/>
        <v/>
      </c>
      <c r="BQ11" s="6" t="s">
        <v>3</v>
      </c>
      <c r="BR11" s="26" t="str">
        <f t="shared" si="21"/>
        <v/>
      </c>
      <c r="BS11" s="42">
        <f t="shared" si="22"/>
        <v>6.6503572538055292E-2</v>
      </c>
      <c r="BT11" s="28" t="s">
        <v>3</v>
      </c>
      <c r="BU11" s="43">
        <f t="shared" si="23"/>
        <v>1.0434163437825733E-3</v>
      </c>
      <c r="BV11" s="29" t="s">
        <v>3</v>
      </c>
    </row>
    <row r="12" spans="1:74" ht="12.75" customHeight="1" x14ac:dyDescent="0.2">
      <c r="A12" s="10" t="s">
        <v>29</v>
      </c>
      <c r="B12" s="66">
        <f>IF(AND((B6&gt;0),(B8&gt;0)),(B6/B8),"")</f>
        <v>0.66071428571428581</v>
      </c>
      <c r="C12" s="4" t="s">
        <v>3</v>
      </c>
      <c r="D12" s="66">
        <f>IF(AND((D6&gt;0),(D8&gt;0)),(D6/D8),"")</f>
        <v>0.7543859649122806</v>
      </c>
      <c r="E12" s="4" t="s">
        <v>3</v>
      </c>
      <c r="F12" s="66" t="str">
        <f>IF(AND((F6&gt;0),(F8&gt;0)),(F6/F8),"")</f>
        <v/>
      </c>
      <c r="G12" s="4" t="s">
        <v>3</v>
      </c>
      <c r="H12" s="66" t="str">
        <f>IF(AND((H6&gt;0),(H8&gt;0)),(H6/H8),"")</f>
        <v/>
      </c>
      <c r="I12" s="4" t="s">
        <v>3</v>
      </c>
      <c r="J12" s="66" t="str">
        <f>IF(AND((J6&gt;0),(J8&gt;0)),(J6/J8),"")</f>
        <v/>
      </c>
      <c r="K12" s="4" t="s">
        <v>3</v>
      </c>
      <c r="L12" s="66" t="str">
        <f>IF(AND((L6&gt;0),(L8&gt;0)),(L6/L8),"")</f>
        <v/>
      </c>
      <c r="M12" s="4" t="s">
        <v>3</v>
      </c>
      <c r="N12" s="66" t="str">
        <f>IF(AND((N6&gt;0),(N8&gt;0)),(N6/N8),"")</f>
        <v/>
      </c>
      <c r="O12" s="4" t="s">
        <v>3</v>
      </c>
      <c r="P12" s="66" t="str">
        <f>IF(AND((P6&gt;0),(P8&gt;0)),(P6/P8),"")</f>
        <v/>
      </c>
      <c r="Q12" s="4" t="s">
        <v>3</v>
      </c>
      <c r="R12" s="66" t="str">
        <f>IF(AND((R6&gt;0),(R8&gt;0)),(R6/R8),"")</f>
        <v/>
      </c>
      <c r="S12" s="4" t="s">
        <v>3</v>
      </c>
      <c r="T12" s="66" t="str">
        <f>IF(AND((T6&gt;0),(T8&gt;0)),(T6/T8),"")</f>
        <v/>
      </c>
      <c r="U12" s="4" t="s">
        <v>3</v>
      </c>
      <c r="V12" s="66" t="str">
        <f>IF(AND((V6&gt;0),(V8&gt;0)),(V6/V8),"")</f>
        <v/>
      </c>
      <c r="W12" s="4" t="s">
        <v>3</v>
      </c>
      <c r="X12" s="66" t="str">
        <f>IF(AND((X6&gt;0),(X8&gt;0)),(X6/X8),"")</f>
        <v/>
      </c>
      <c r="Y12" s="4" t="s">
        <v>3</v>
      </c>
      <c r="Z12" s="66" t="str">
        <f>IF(AND((Z6&gt;0),(Z8&gt;0)),(Z6/Z8),"")</f>
        <v/>
      </c>
      <c r="AA12" s="4" t="s">
        <v>3</v>
      </c>
      <c r="AB12" s="66" t="str">
        <f>IF(AND((AB6&gt;0),(AB8&gt;0)),(AB6/AB8),"")</f>
        <v/>
      </c>
      <c r="AC12" s="4" t="s">
        <v>3</v>
      </c>
      <c r="AD12" s="66" t="str">
        <f t="shared" ref="AD12" si="57">IF(AND((AD6&gt;0),(AD8&gt;0)),(AD6/AD8),"")</f>
        <v/>
      </c>
      <c r="AE12" s="4" t="s">
        <v>3</v>
      </c>
      <c r="AF12" s="66" t="str">
        <f t="shared" ref="AF12" si="58">IF(AND((AF6&gt;0),(AF8&gt;0)),(AF6/AF8),"")</f>
        <v/>
      </c>
      <c r="AG12" s="4" t="s">
        <v>3</v>
      </c>
      <c r="AH12" s="66" t="str">
        <f t="shared" ref="AH12" si="59">IF(AND((AH6&gt;0),(AH8&gt;0)),(AH6/AH8),"")</f>
        <v/>
      </c>
      <c r="AI12" s="4" t="s">
        <v>3</v>
      </c>
      <c r="AJ12" s="66" t="str">
        <f t="shared" ref="AJ12" si="60">IF(AND((AJ6&gt;0),(AJ8&gt;0)),(AJ6/AJ8),"")</f>
        <v/>
      </c>
      <c r="AK12" s="4" t="s">
        <v>3</v>
      </c>
      <c r="AL12" s="66" t="str">
        <f t="shared" ref="AL12" si="61">IF(AND((AL6&gt;0),(AL8&gt;0)),(AL6/AL8),"")</f>
        <v/>
      </c>
      <c r="AM12" s="4" t="s">
        <v>3</v>
      </c>
      <c r="AN12" s="66" t="str">
        <f t="shared" ref="AN12" si="62">IF(AND((AN6&gt;0),(AN8&gt;0)),(AN6/AN8),"")</f>
        <v/>
      </c>
      <c r="AO12" s="4" t="s">
        <v>3</v>
      </c>
      <c r="AP12" s="66" t="str">
        <f t="shared" ref="AP12" si="63">IF(AND((AP6&gt;0),(AP8&gt;0)),(AP6/AP8),"")</f>
        <v/>
      </c>
      <c r="AQ12" s="4" t="s">
        <v>3</v>
      </c>
      <c r="AR12" s="66" t="str">
        <f t="shared" ref="AR12" si="64">IF(AND((AR6&gt;0),(AR8&gt;0)),(AR6/AR8),"")</f>
        <v/>
      </c>
      <c r="AS12" s="4" t="s">
        <v>3</v>
      </c>
      <c r="AT12" s="66" t="str">
        <f t="shared" ref="AT12" si="65">IF(AND((AT6&gt;0),(AT8&gt;0)),(AT6/AT8),"")</f>
        <v/>
      </c>
      <c r="AU12" s="4" t="s">
        <v>3</v>
      </c>
      <c r="AV12" s="66" t="str">
        <f t="shared" ref="AV12" si="66">IF(AND((AV6&gt;0),(AV8&gt;0)),(AV6/AV8),"")</f>
        <v/>
      </c>
      <c r="AW12" s="4" t="s">
        <v>3</v>
      </c>
      <c r="AX12" s="66" t="str">
        <f t="shared" ref="AX12" si="67">IF(AND((AX6&gt;0),(AX8&gt;0)),(AX6/AX8),"")</f>
        <v/>
      </c>
      <c r="AY12" s="4" t="s">
        <v>3</v>
      </c>
      <c r="AZ12" s="66" t="str">
        <f t="shared" ref="AZ12" si="68">IF(AND((AZ6&gt;0),(AZ8&gt;0)),(AZ6/AZ8),"")</f>
        <v/>
      </c>
      <c r="BA12" s="4" t="s">
        <v>3</v>
      </c>
      <c r="BB12" s="66" t="str">
        <f t="shared" ref="BB12" si="69">IF(AND((BB6&gt;0),(BB8&gt;0)),(BB6/BB8),"")</f>
        <v/>
      </c>
      <c r="BC12" s="4" t="s">
        <v>3</v>
      </c>
      <c r="BD12" s="66" t="str">
        <f t="shared" ref="BD12" si="70">IF(AND((BD6&gt;0),(BD8&gt;0)),(BD6/BD8),"")</f>
        <v/>
      </c>
      <c r="BE12" s="4" t="s">
        <v>3</v>
      </c>
      <c r="BF12" s="66" t="str">
        <f t="shared" ref="BF12" si="71">IF(AND((BF6&gt;0),(BF8&gt;0)),(BF6/BF8),"")</f>
        <v/>
      </c>
      <c r="BG12" s="4" t="s">
        <v>3</v>
      </c>
      <c r="BH12" s="66" t="str">
        <f t="shared" ref="BH12" si="72">IF(AND((BH6&gt;0),(BH8&gt;0)),(BH6/BH8),"")</f>
        <v/>
      </c>
      <c r="BI12" s="4" t="s">
        <v>3</v>
      </c>
      <c r="BK12" s="57" t="s">
        <v>29</v>
      </c>
      <c r="BL12" s="30">
        <f t="shared" si="16"/>
        <v>2</v>
      </c>
      <c r="BM12" s="40">
        <f t="shared" si="17"/>
        <v>0.66071428571428581</v>
      </c>
      <c r="BN12" s="22" t="str">
        <f t="shared" si="18"/>
        <v>–</v>
      </c>
      <c r="BO12" s="41">
        <f t="shared" si="19"/>
        <v>0.7543859649122806</v>
      </c>
      <c r="BP12" s="24" t="str">
        <f t="shared" si="20"/>
        <v/>
      </c>
      <c r="BQ12" s="6" t="s">
        <v>3</v>
      </c>
      <c r="BR12" s="26" t="str">
        <f t="shared" si="21"/>
        <v/>
      </c>
      <c r="BS12" s="42">
        <f t="shared" si="22"/>
        <v>0.70755012531328321</v>
      </c>
      <c r="BT12" s="28" t="s">
        <v>3</v>
      </c>
      <c r="BU12" s="43">
        <f t="shared" si="23"/>
        <v>6.6235879566032982E-2</v>
      </c>
      <c r="BV12" s="29" t="s">
        <v>3</v>
      </c>
    </row>
    <row r="13" spans="1:74" ht="12.75" customHeight="1" x14ac:dyDescent="0.2">
      <c r="A13" s="15" t="s">
        <v>22</v>
      </c>
      <c r="B13" s="17"/>
      <c r="C13" s="3"/>
      <c r="D13" s="17"/>
      <c r="E13" s="3"/>
      <c r="F13" s="17"/>
      <c r="G13" s="3"/>
      <c r="H13" s="17"/>
      <c r="I13" s="3"/>
      <c r="J13" s="17"/>
      <c r="K13" s="3"/>
      <c r="L13" s="17"/>
      <c r="M13" s="3"/>
      <c r="N13" s="17"/>
      <c r="O13" s="3"/>
      <c r="P13" s="17"/>
      <c r="Q13" s="3"/>
      <c r="R13" s="17"/>
      <c r="S13" s="3"/>
      <c r="T13" s="17"/>
      <c r="U13" s="3"/>
      <c r="V13" s="17"/>
      <c r="W13" s="3"/>
      <c r="X13" s="17"/>
      <c r="Y13" s="3"/>
      <c r="Z13" s="17"/>
      <c r="AA13" s="3"/>
      <c r="AB13" s="17"/>
      <c r="AC13" s="3"/>
      <c r="AD13" s="17"/>
      <c r="AE13" s="3"/>
      <c r="AF13" s="17"/>
      <c r="AG13" s="3"/>
      <c r="AH13" s="17"/>
      <c r="AI13" s="3"/>
      <c r="AJ13" s="17"/>
      <c r="AK13" s="3"/>
      <c r="AL13" s="17"/>
      <c r="AM13" s="3"/>
      <c r="AN13" s="17"/>
      <c r="AO13" s="3"/>
      <c r="AP13" s="17"/>
      <c r="AQ13" s="3"/>
      <c r="AR13" s="17"/>
      <c r="AS13" s="3"/>
      <c r="AT13" s="17"/>
      <c r="AU13" s="3"/>
      <c r="AV13" s="17"/>
      <c r="AW13" s="3"/>
      <c r="AX13" s="17"/>
      <c r="AY13" s="3"/>
      <c r="AZ13" s="17"/>
      <c r="BA13" s="3"/>
      <c r="BB13" s="17"/>
      <c r="BC13" s="3"/>
      <c r="BD13" s="17"/>
      <c r="BE13" s="3"/>
      <c r="BF13" s="17"/>
      <c r="BG13" s="3"/>
      <c r="BH13" s="17"/>
      <c r="BI13" s="3"/>
      <c r="BK13" s="56" t="s">
        <v>22</v>
      </c>
      <c r="BL13" s="30"/>
      <c r="BM13" s="21"/>
      <c r="BN13" s="22"/>
      <c r="BO13" s="23"/>
      <c r="BP13" s="24"/>
      <c r="BQ13" s="25"/>
      <c r="BR13" s="26"/>
      <c r="BS13" s="27"/>
      <c r="BT13" s="28"/>
      <c r="BU13" s="22"/>
      <c r="BV13" s="29"/>
    </row>
    <row r="14" spans="1:74" ht="12.75" customHeight="1" x14ac:dyDescent="0.2">
      <c r="A14" s="10" t="s">
        <v>61</v>
      </c>
      <c r="B14" s="19">
        <v>20.7</v>
      </c>
      <c r="C14" s="4">
        <f t="shared" ref="C14:C15" si="73">IF(AND((B14&gt;0),(B$4&gt;0)),(B14/B$4*100),"")</f>
        <v>186.48648648648648</v>
      </c>
      <c r="D14" s="19">
        <v>25.1</v>
      </c>
      <c r="E14" s="4">
        <f t="shared" ref="E14:E15" si="74">IF(AND((D14&gt;0),(D$4&gt;0)),(D14/D$4*100),"")</f>
        <v>176.7605633802817</v>
      </c>
      <c r="F14" s="19"/>
      <c r="G14" s="4" t="str">
        <f t="shared" ref="G14:G15" si="75">IF(AND((F14&gt;0),(F$4&gt;0)),(F14/F$4*100),"")</f>
        <v/>
      </c>
      <c r="H14" s="19"/>
      <c r="I14" s="4" t="str">
        <f t="shared" ref="I14:I15" si="76">IF(AND((H14&gt;0),(H$4&gt;0)),(H14/H$4*100),"")</f>
        <v/>
      </c>
      <c r="J14" s="19"/>
      <c r="K14" s="4" t="str">
        <f t="shared" ref="K14:K15" si="77">IF(AND((J14&gt;0),(J$4&gt;0)),(J14/J$4*100),"")</f>
        <v/>
      </c>
      <c r="L14" s="19"/>
      <c r="M14" s="4" t="str">
        <f t="shared" ref="M14:M15" si="78">IF(AND((L14&gt;0),(L$4&gt;0)),(L14/L$4*100),"")</f>
        <v/>
      </c>
      <c r="N14" s="19"/>
      <c r="O14" s="4" t="str">
        <f t="shared" ref="O14:O15" si="79">IF(AND((N14&gt;0),(N$4&gt;0)),(N14/N$4*100),"")</f>
        <v/>
      </c>
      <c r="P14" s="19"/>
      <c r="Q14" s="4" t="str">
        <f t="shared" ref="Q14:Q15" si="80">IF(AND((P14&gt;0),(P$4&gt;0)),(P14/P$4*100),"")</f>
        <v/>
      </c>
      <c r="R14" s="19"/>
      <c r="S14" s="4" t="str">
        <f t="shared" ref="S14:S15" si="81">IF(AND((R14&gt;0),(R$4&gt;0)),(R14/R$4*100),"")</f>
        <v/>
      </c>
      <c r="T14" s="19"/>
      <c r="U14" s="4" t="str">
        <f t="shared" ref="U14:U15" si="82">IF(AND((T14&gt;0),(T$4&gt;0)),(T14/T$4*100),"")</f>
        <v/>
      </c>
      <c r="V14" s="19"/>
      <c r="W14" s="4" t="str">
        <f t="shared" ref="W14:W15" si="83">IF(AND((V14&gt;0),(V$4&gt;0)),(V14/V$4*100),"")</f>
        <v/>
      </c>
      <c r="X14" s="19"/>
      <c r="Y14" s="4" t="str">
        <f t="shared" ref="Y14:Y15" si="84">IF(AND((X14&gt;0),(X$4&gt;0)),(X14/X$4*100),"")</f>
        <v/>
      </c>
      <c r="Z14" s="19"/>
      <c r="AA14" s="4" t="str">
        <f t="shared" ref="AA14:AA15" si="85">IF(AND((Z14&gt;0),(Z$4&gt;0)),(Z14/Z$4*100),"")</f>
        <v/>
      </c>
      <c r="AB14" s="19"/>
      <c r="AC14" s="4" t="str">
        <f t="shared" ref="AC14:AC15" si="86">IF(AND((AB14&gt;0),(AB$4&gt;0)),(AB14/AB$4*100),"")</f>
        <v/>
      </c>
      <c r="AD14" s="19"/>
      <c r="AE14" s="4" t="str">
        <f t="shared" ref="AE14:AE15" si="87">IF(AND((AD14&gt;0),(AD$4&gt;0)),(AD14/AD$4*100),"")</f>
        <v/>
      </c>
      <c r="AF14" s="19"/>
      <c r="AG14" s="4" t="str">
        <f t="shared" ref="AG14:AG15" si="88">IF(AND((AF14&gt;0),(AF$4&gt;0)),(AF14/AF$4*100),"")</f>
        <v/>
      </c>
      <c r="AH14" s="19"/>
      <c r="AI14" s="4" t="str">
        <f t="shared" ref="AI14:AI15" si="89">IF(AND((AH14&gt;0),(AH$4&gt;0)),(AH14/AH$4*100),"")</f>
        <v/>
      </c>
      <c r="AJ14" s="19"/>
      <c r="AK14" s="4" t="str">
        <f t="shared" ref="AK14:AK15" si="90">IF(AND((AJ14&gt;0),(AJ$4&gt;0)),(AJ14/AJ$4*100),"")</f>
        <v/>
      </c>
      <c r="AL14" s="19"/>
      <c r="AM14" s="4" t="str">
        <f t="shared" ref="AM14:AM15" si="91">IF(AND((AL14&gt;0),(AL$4&gt;0)),(AL14/AL$4*100),"")</f>
        <v/>
      </c>
      <c r="AN14" s="19"/>
      <c r="AO14" s="4" t="str">
        <f t="shared" ref="AO14:AO15" si="92">IF(AND((AN14&gt;0),(AN$4&gt;0)),(AN14/AN$4*100),"")</f>
        <v/>
      </c>
      <c r="AP14" s="19"/>
      <c r="AQ14" s="4" t="str">
        <f t="shared" ref="AQ14:AQ15" si="93">IF(AND((AP14&gt;0),(AP$4&gt;0)),(AP14/AP$4*100),"")</f>
        <v/>
      </c>
      <c r="AR14" s="19"/>
      <c r="AS14" s="4" t="str">
        <f t="shared" ref="AS14:AS15" si="94">IF(AND((AR14&gt;0),(AR$4&gt;0)),(AR14/AR$4*100),"")</f>
        <v/>
      </c>
      <c r="AT14" s="19"/>
      <c r="AU14" s="4" t="str">
        <f t="shared" ref="AU14:AU15" si="95">IF(AND((AT14&gt;0),(AT$4&gt;0)),(AT14/AT$4*100),"")</f>
        <v/>
      </c>
      <c r="AV14" s="19"/>
      <c r="AW14" s="4" t="str">
        <f t="shared" ref="AW14:AW15" si="96">IF(AND((AV14&gt;0),(AV$4&gt;0)),(AV14/AV$4*100),"")</f>
        <v/>
      </c>
      <c r="AX14" s="19"/>
      <c r="AY14" s="4" t="str">
        <f t="shared" ref="AY14:AY15" si="97">IF(AND((AX14&gt;0),(AX$4&gt;0)),(AX14/AX$4*100),"")</f>
        <v/>
      </c>
      <c r="AZ14" s="19"/>
      <c r="BA14" s="4" t="str">
        <f t="shared" ref="BA14:BA15" si="98">IF(AND((AZ14&gt;0),(AZ$4&gt;0)),(AZ14/AZ$4*100),"")</f>
        <v/>
      </c>
      <c r="BB14" s="19"/>
      <c r="BC14" s="4" t="str">
        <f t="shared" ref="BC14:BC15" si="99">IF(AND((BB14&gt;0),(BB$4&gt;0)),(BB14/BB$4*100),"")</f>
        <v/>
      </c>
      <c r="BD14" s="19"/>
      <c r="BE14" s="4" t="str">
        <f t="shared" ref="BE14:BE15" si="100">IF(AND((BD14&gt;0),(BD$4&gt;0)),(BD14/BD$4*100),"")</f>
        <v/>
      </c>
      <c r="BF14" s="19"/>
      <c r="BG14" s="4" t="str">
        <f t="shared" ref="BG14:BG15" si="101">IF(AND((BF14&gt;0),(BF$4&gt;0)),(BF14/BF$4*100),"")</f>
        <v/>
      </c>
      <c r="BH14" s="19"/>
      <c r="BI14" s="4" t="str">
        <f t="shared" ref="BI14:BI15" si="102">IF(AND((BH14&gt;0),(BH$4&gt;0)),(BH14/BH$4*100),"")</f>
        <v/>
      </c>
      <c r="BK14" s="57" t="s">
        <v>27</v>
      </c>
      <c r="BL14" s="30">
        <f t="shared" si="16"/>
        <v>2</v>
      </c>
      <c r="BM14" s="31">
        <f t="shared" si="17"/>
        <v>20.7</v>
      </c>
      <c r="BN14" s="32" t="str">
        <f t="shared" si="18"/>
        <v>–</v>
      </c>
      <c r="BO14" s="33">
        <f t="shared" si="19"/>
        <v>25.1</v>
      </c>
      <c r="BP14" s="34">
        <f t="shared" si="20"/>
        <v>176.7605633802817</v>
      </c>
      <c r="BQ14" s="35" t="str">
        <f t="shared" si="40"/>
        <v>–</v>
      </c>
      <c r="BR14" s="36">
        <f t="shared" si="21"/>
        <v>186.48648648648648</v>
      </c>
      <c r="BS14" s="37">
        <f t="shared" si="22"/>
        <v>22.9</v>
      </c>
      <c r="BT14" s="38">
        <f t="shared" si="22"/>
        <v>181.62352493338409</v>
      </c>
      <c r="BU14" s="32">
        <f t="shared" si="23"/>
        <v>3.111269837220811</v>
      </c>
      <c r="BV14" s="39">
        <f t="shared" si="23"/>
        <v>6.8772661816963359</v>
      </c>
    </row>
    <row r="15" spans="1:74" ht="12.75" customHeight="1" x14ac:dyDescent="0.2">
      <c r="A15" s="10" t="s">
        <v>5</v>
      </c>
      <c r="B15" s="19"/>
      <c r="C15" s="4" t="str">
        <f t="shared" si="73"/>
        <v/>
      </c>
      <c r="D15" s="19"/>
      <c r="E15" s="4" t="str">
        <f t="shared" si="74"/>
        <v/>
      </c>
      <c r="F15" s="19"/>
      <c r="G15" s="4" t="str">
        <f t="shared" si="75"/>
        <v/>
      </c>
      <c r="H15" s="19"/>
      <c r="I15" s="4" t="str">
        <f t="shared" si="76"/>
        <v/>
      </c>
      <c r="J15" s="19"/>
      <c r="K15" s="4" t="str">
        <f t="shared" si="77"/>
        <v/>
      </c>
      <c r="L15" s="19"/>
      <c r="M15" s="4" t="str">
        <f t="shared" si="78"/>
        <v/>
      </c>
      <c r="N15" s="19"/>
      <c r="O15" s="4" t="str">
        <f t="shared" si="79"/>
        <v/>
      </c>
      <c r="P15" s="19"/>
      <c r="Q15" s="4" t="str">
        <f t="shared" si="80"/>
        <v/>
      </c>
      <c r="R15" s="19"/>
      <c r="S15" s="4" t="str">
        <f t="shared" si="81"/>
        <v/>
      </c>
      <c r="T15" s="19"/>
      <c r="U15" s="4" t="str">
        <f t="shared" si="82"/>
        <v/>
      </c>
      <c r="V15" s="19"/>
      <c r="W15" s="4" t="str">
        <f t="shared" si="83"/>
        <v/>
      </c>
      <c r="X15" s="19"/>
      <c r="Y15" s="4" t="str">
        <f t="shared" si="84"/>
        <v/>
      </c>
      <c r="Z15" s="19"/>
      <c r="AA15" s="4" t="str">
        <f t="shared" si="85"/>
        <v/>
      </c>
      <c r="AB15" s="19"/>
      <c r="AC15" s="4" t="str">
        <f t="shared" si="86"/>
        <v/>
      </c>
      <c r="AD15" s="19"/>
      <c r="AE15" s="4" t="str">
        <f t="shared" si="87"/>
        <v/>
      </c>
      <c r="AF15" s="19"/>
      <c r="AG15" s="4" t="str">
        <f t="shared" si="88"/>
        <v/>
      </c>
      <c r="AH15" s="19"/>
      <c r="AI15" s="4" t="str">
        <f t="shared" si="89"/>
        <v/>
      </c>
      <c r="AJ15" s="19"/>
      <c r="AK15" s="4" t="str">
        <f t="shared" si="90"/>
        <v/>
      </c>
      <c r="AL15" s="19"/>
      <c r="AM15" s="4" t="str">
        <f t="shared" si="91"/>
        <v/>
      </c>
      <c r="AN15" s="19"/>
      <c r="AO15" s="4" t="str">
        <f t="shared" si="92"/>
        <v/>
      </c>
      <c r="AP15" s="19"/>
      <c r="AQ15" s="4" t="str">
        <f t="shared" si="93"/>
        <v/>
      </c>
      <c r="AR15" s="19"/>
      <c r="AS15" s="4" t="str">
        <f t="shared" si="94"/>
        <v/>
      </c>
      <c r="AT15" s="19"/>
      <c r="AU15" s="4" t="str">
        <f t="shared" si="95"/>
        <v/>
      </c>
      <c r="AV15" s="19"/>
      <c r="AW15" s="4" t="str">
        <f t="shared" si="96"/>
        <v/>
      </c>
      <c r="AX15" s="19"/>
      <c r="AY15" s="4" t="str">
        <f t="shared" si="97"/>
        <v/>
      </c>
      <c r="AZ15" s="19"/>
      <c r="BA15" s="4" t="str">
        <f t="shared" si="98"/>
        <v/>
      </c>
      <c r="BB15" s="19"/>
      <c r="BC15" s="4" t="str">
        <f t="shared" si="99"/>
        <v/>
      </c>
      <c r="BD15" s="19"/>
      <c r="BE15" s="4" t="str">
        <f t="shared" si="100"/>
        <v/>
      </c>
      <c r="BF15" s="19"/>
      <c r="BG15" s="4" t="str">
        <f t="shared" si="101"/>
        <v/>
      </c>
      <c r="BH15" s="19"/>
      <c r="BI15" s="4" t="str">
        <f t="shared" si="102"/>
        <v/>
      </c>
      <c r="BK15" s="57" t="s">
        <v>5</v>
      </c>
      <c r="BL15" s="30">
        <f t="shared" si="16"/>
        <v>0</v>
      </c>
      <c r="BM15" s="31" t="str">
        <f t="shared" si="17"/>
        <v/>
      </c>
      <c r="BN15" s="32" t="str">
        <f t="shared" si="18"/>
        <v>?</v>
      </c>
      <c r="BO15" s="33" t="str">
        <f t="shared" si="19"/>
        <v/>
      </c>
      <c r="BP15" s="34" t="str">
        <f t="shared" si="20"/>
        <v/>
      </c>
      <c r="BQ15" s="35" t="str">
        <f t="shared" si="40"/>
        <v>?</v>
      </c>
      <c r="BR15" s="36" t="str">
        <f t="shared" si="21"/>
        <v/>
      </c>
      <c r="BS15" s="37" t="str">
        <f t="shared" si="22"/>
        <v>?</v>
      </c>
      <c r="BT15" s="38" t="str">
        <f t="shared" si="22"/>
        <v>?</v>
      </c>
      <c r="BU15" s="32" t="str">
        <f t="shared" si="23"/>
        <v>?</v>
      </c>
      <c r="BV15" s="39" t="str">
        <f t="shared" si="23"/>
        <v>?</v>
      </c>
    </row>
    <row r="16" spans="1:74" ht="12.75" customHeight="1" x14ac:dyDescent="0.2">
      <c r="A16" s="15" t="s">
        <v>12</v>
      </c>
      <c r="B16" s="17"/>
      <c r="C16" s="3"/>
      <c r="D16" s="17"/>
      <c r="E16" s="3"/>
      <c r="F16" s="17"/>
      <c r="G16" s="3"/>
      <c r="H16" s="17"/>
      <c r="I16" s="3"/>
      <c r="J16" s="17"/>
      <c r="K16" s="3"/>
      <c r="L16" s="17"/>
      <c r="M16" s="3"/>
      <c r="N16" s="17"/>
      <c r="O16" s="3"/>
      <c r="P16" s="17"/>
      <c r="Q16" s="3"/>
      <c r="R16" s="17"/>
      <c r="S16" s="3"/>
      <c r="T16" s="17"/>
      <c r="U16" s="3"/>
      <c r="V16" s="17"/>
      <c r="W16" s="3"/>
      <c r="X16" s="17"/>
      <c r="Y16" s="3"/>
      <c r="Z16" s="17"/>
      <c r="AA16" s="3"/>
      <c r="AB16" s="17"/>
      <c r="AC16" s="3"/>
      <c r="AD16" s="17"/>
      <c r="AE16" s="3"/>
      <c r="AF16" s="17"/>
      <c r="AG16" s="3"/>
      <c r="AH16" s="17"/>
      <c r="AI16" s="3"/>
      <c r="AJ16" s="17"/>
      <c r="AK16" s="3"/>
      <c r="AL16" s="17"/>
      <c r="AM16" s="3"/>
      <c r="AN16" s="17"/>
      <c r="AO16" s="3"/>
      <c r="AP16" s="17"/>
      <c r="AQ16" s="3"/>
      <c r="AR16" s="17"/>
      <c r="AS16" s="3"/>
      <c r="AT16" s="17"/>
      <c r="AU16" s="3"/>
      <c r="AV16" s="17"/>
      <c r="AW16" s="3"/>
      <c r="AX16" s="17"/>
      <c r="AY16" s="3"/>
      <c r="AZ16" s="17"/>
      <c r="BA16" s="3"/>
      <c r="BB16" s="17"/>
      <c r="BC16" s="3"/>
      <c r="BD16" s="17"/>
      <c r="BE16" s="3"/>
      <c r="BF16" s="17"/>
      <c r="BG16" s="3"/>
      <c r="BH16" s="17"/>
      <c r="BI16" s="3"/>
      <c r="BK16" s="56" t="s">
        <v>12</v>
      </c>
      <c r="BL16" s="30"/>
      <c r="BM16" s="31"/>
      <c r="BN16" s="32"/>
      <c r="BO16" s="33"/>
      <c r="BP16" s="34"/>
      <c r="BQ16" s="35"/>
      <c r="BR16" s="36"/>
      <c r="BS16" s="37"/>
      <c r="BT16" s="38"/>
      <c r="BU16" s="32"/>
      <c r="BV16" s="39"/>
    </row>
    <row r="17" spans="1:74" ht="12.75" customHeight="1" x14ac:dyDescent="0.2">
      <c r="A17" s="10" t="s">
        <v>24</v>
      </c>
      <c r="B17" s="19">
        <v>6.3</v>
      </c>
      <c r="C17" s="4">
        <f>IF(AND((B17&gt;0),(B$4&gt;0)),(B17/B$4*100),"")</f>
        <v>56.756756756756758</v>
      </c>
      <c r="D17" s="19">
        <v>6.4</v>
      </c>
      <c r="E17" s="4">
        <f>IF(AND((D17&gt;0),(D$4&gt;0)),(D17/D$4*100),"")</f>
        <v>45.070422535211272</v>
      </c>
      <c r="F17" s="19"/>
      <c r="G17" s="4" t="str">
        <f>IF(AND((F17&gt;0),(F$4&gt;0)),(F17/F$4*100),"")</f>
        <v/>
      </c>
      <c r="H17" s="19"/>
      <c r="I17" s="4" t="str">
        <f>IF(AND((H17&gt;0),(H$4&gt;0)),(H17/H$4*100),"")</f>
        <v/>
      </c>
      <c r="J17" s="19"/>
      <c r="K17" s="4" t="str">
        <f>IF(AND((J17&gt;0),(J$4&gt;0)),(J17/J$4*100),"")</f>
        <v/>
      </c>
      <c r="L17" s="19"/>
      <c r="M17" s="4" t="str">
        <f>IF(AND((L17&gt;0),(L$4&gt;0)),(L17/L$4*100),"")</f>
        <v/>
      </c>
      <c r="N17" s="19"/>
      <c r="O17" s="4" t="str">
        <f>IF(AND((N17&gt;0),(N$4&gt;0)),(N17/N$4*100),"")</f>
        <v/>
      </c>
      <c r="P17" s="19"/>
      <c r="Q17" s="4" t="str">
        <f>IF(AND((P17&gt;0),(P$4&gt;0)),(P17/P$4*100),"")</f>
        <v/>
      </c>
      <c r="R17" s="19"/>
      <c r="S17" s="4" t="str">
        <f>IF(AND((R17&gt;0),(R$4&gt;0)),(R17/R$4*100),"")</f>
        <v/>
      </c>
      <c r="T17" s="19"/>
      <c r="U17" s="4" t="str">
        <f>IF(AND((T17&gt;0),(T$4&gt;0)),(T17/T$4*100),"")</f>
        <v/>
      </c>
      <c r="V17" s="19"/>
      <c r="W17" s="4" t="str">
        <f>IF(AND((V17&gt;0),(V$4&gt;0)),(V17/V$4*100),"")</f>
        <v/>
      </c>
      <c r="X17" s="19"/>
      <c r="Y17" s="4" t="str">
        <f>IF(AND((X17&gt;0),(X$4&gt;0)),(X17/X$4*100),"")</f>
        <v/>
      </c>
      <c r="Z17" s="19"/>
      <c r="AA17" s="4" t="str">
        <f>IF(AND((Z17&gt;0),(Z$4&gt;0)),(Z17/Z$4*100),"")</f>
        <v/>
      </c>
      <c r="AB17" s="19"/>
      <c r="AC17" s="4" t="str">
        <f>IF(AND((AB17&gt;0),(AB$4&gt;0)),(AB17/AB$4*100),"")</f>
        <v/>
      </c>
      <c r="AD17" s="19"/>
      <c r="AE17" s="4" t="str">
        <f t="shared" ref="AE17:AE18" si="103">IF(AND((AD17&gt;0),(AD$4&gt;0)),(AD17/AD$4*100),"")</f>
        <v/>
      </c>
      <c r="AF17" s="19"/>
      <c r="AG17" s="4" t="str">
        <f t="shared" ref="AG17:AG18" si="104">IF(AND((AF17&gt;0),(AF$4&gt;0)),(AF17/AF$4*100),"")</f>
        <v/>
      </c>
      <c r="AH17" s="19"/>
      <c r="AI17" s="4" t="str">
        <f t="shared" ref="AI17:AI18" si="105">IF(AND((AH17&gt;0),(AH$4&gt;0)),(AH17/AH$4*100),"")</f>
        <v/>
      </c>
      <c r="AJ17" s="19"/>
      <c r="AK17" s="4" t="str">
        <f t="shared" ref="AK17:AK18" si="106">IF(AND((AJ17&gt;0),(AJ$4&gt;0)),(AJ17/AJ$4*100),"")</f>
        <v/>
      </c>
      <c r="AL17" s="19"/>
      <c r="AM17" s="4" t="str">
        <f t="shared" ref="AM17:AM18" si="107">IF(AND((AL17&gt;0),(AL$4&gt;0)),(AL17/AL$4*100),"")</f>
        <v/>
      </c>
      <c r="AN17" s="19"/>
      <c r="AO17" s="4" t="str">
        <f t="shared" ref="AO17:AO18" si="108">IF(AND((AN17&gt;0),(AN$4&gt;0)),(AN17/AN$4*100),"")</f>
        <v/>
      </c>
      <c r="AP17" s="19"/>
      <c r="AQ17" s="4" t="str">
        <f t="shared" ref="AQ17:AQ18" si="109">IF(AND((AP17&gt;0),(AP$4&gt;0)),(AP17/AP$4*100),"")</f>
        <v/>
      </c>
      <c r="AR17" s="19"/>
      <c r="AS17" s="4" t="str">
        <f t="shared" ref="AS17:AS18" si="110">IF(AND((AR17&gt;0),(AR$4&gt;0)),(AR17/AR$4*100),"")</f>
        <v/>
      </c>
      <c r="AT17" s="19"/>
      <c r="AU17" s="4" t="str">
        <f t="shared" ref="AU17:AU18" si="111">IF(AND((AT17&gt;0),(AT$4&gt;0)),(AT17/AT$4*100),"")</f>
        <v/>
      </c>
      <c r="AV17" s="19"/>
      <c r="AW17" s="4" t="str">
        <f t="shared" ref="AW17:AW18" si="112">IF(AND((AV17&gt;0),(AV$4&gt;0)),(AV17/AV$4*100),"")</f>
        <v/>
      </c>
      <c r="AX17" s="19"/>
      <c r="AY17" s="4" t="str">
        <f t="shared" ref="AY17:AY18" si="113">IF(AND((AX17&gt;0),(AX$4&gt;0)),(AX17/AX$4*100),"")</f>
        <v/>
      </c>
      <c r="AZ17" s="19"/>
      <c r="BA17" s="4" t="str">
        <f t="shared" ref="BA17:BA18" si="114">IF(AND((AZ17&gt;0),(AZ$4&gt;0)),(AZ17/AZ$4*100),"")</f>
        <v/>
      </c>
      <c r="BB17" s="19"/>
      <c r="BC17" s="4" t="str">
        <f t="shared" ref="BC17:BC18" si="115">IF(AND((BB17&gt;0),(BB$4&gt;0)),(BB17/BB$4*100),"")</f>
        <v/>
      </c>
      <c r="BD17" s="19"/>
      <c r="BE17" s="4" t="str">
        <f t="shared" ref="BE17:BE18" si="116">IF(AND((BD17&gt;0),(BD$4&gt;0)),(BD17/BD$4*100),"")</f>
        <v/>
      </c>
      <c r="BF17" s="19"/>
      <c r="BG17" s="4" t="str">
        <f t="shared" ref="BG17:BG18" si="117">IF(AND((BF17&gt;0),(BF$4&gt;0)),(BF17/BF$4*100),"")</f>
        <v/>
      </c>
      <c r="BH17" s="19"/>
      <c r="BI17" s="4" t="str">
        <f t="shared" ref="BI17:BI18" si="118">IF(AND((BH17&gt;0),(BH$4&gt;0)),(BH17/BH$4*100),"")</f>
        <v/>
      </c>
      <c r="BK17" s="57" t="s">
        <v>24</v>
      </c>
      <c r="BL17" s="30">
        <f t="shared" si="16"/>
        <v>2</v>
      </c>
      <c r="BM17" s="31">
        <f t="shared" si="17"/>
        <v>6.3</v>
      </c>
      <c r="BN17" s="32" t="str">
        <f t="shared" si="18"/>
        <v>–</v>
      </c>
      <c r="BO17" s="33">
        <f t="shared" si="19"/>
        <v>6.4</v>
      </c>
      <c r="BP17" s="34">
        <f t="shared" si="20"/>
        <v>45.070422535211272</v>
      </c>
      <c r="BQ17" s="35" t="str">
        <f t="shared" si="40"/>
        <v>–</v>
      </c>
      <c r="BR17" s="36">
        <f t="shared" si="21"/>
        <v>56.756756756756758</v>
      </c>
      <c r="BS17" s="37">
        <f t="shared" si="22"/>
        <v>6.35</v>
      </c>
      <c r="BT17" s="38">
        <f t="shared" si="22"/>
        <v>50.913589645984018</v>
      </c>
      <c r="BU17" s="32">
        <f t="shared" si="23"/>
        <v>7.0710678118655126E-2</v>
      </c>
      <c r="BV17" s="39">
        <f t="shared" si="23"/>
        <v>8.2634861752671736</v>
      </c>
    </row>
    <row r="18" spans="1:74" ht="12.75" customHeight="1" x14ac:dyDescent="0.2">
      <c r="A18" s="10" t="s">
        <v>25</v>
      </c>
      <c r="B18" s="19">
        <v>1</v>
      </c>
      <c r="C18" s="4">
        <f>IF(AND((B18&gt;0),(B$4&gt;0)),(B18/B$4*100),"")</f>
        <v>9.0090090090090094</v>
      </c>
      <c r="D18" s="19">
        <v>1.2</v>
      </c>
      <c r="E18" s="4">
        <f>IF(AND((D18&gt;0),(D$4&gt;0)),(D18/D$4*100),"")</f>
        <v>8.4507042253521121</v>
      </c>
      <c r="F18" s="19"/>
      <c r="G18" s="4" t="str">
        <f>IF(AND((F18&gt;0),(F$4&gt;0)),(F18/F$4*100),"")</f>
        <v/>
      </c>
      <c r="H18" s="19"/>
      <c r="I18" s="4" t="str">
        <f>IF(AND((H18&gt;0),(H$4&gt;0)),(H18/H$4*100),"")</f>
        <v/>
      </c>
      <c r="J18" s="19"/>
      <c r="K18" s="4" t="str">
        <f>IF(AND((J18&gt;0),(J$4&gt;0)),(J18/J$4*100),"")</f>
        <v/>
      </c>
      <c r="L18" s="19"/>
      <c r="M18" s="4" t="str">
        <f>IF(AND((L18&gt;0),(L$4&gt;0)),(L18/L$4*100),"")</f>
        <v/>
      </c>
      <c r="N18" s="19"/>
      <c r="O18" s="4" t="str">
        <f>IF(AND((N18&gt;0),(N$4&gt;0)),(N18/N$4*100),"")</f>
        <v/>
      </c>
      <c r="P18" s="19"/>
      <c r="Q18" s="4" t="str">
        <f>IF(AND((P18&gt;0),(P$4&gt;0)),(P18/P$4*100),"")</f>
        <v/>
      </c>
      <c r="R18" s="19"/>
      <c r="S18" s="4" t="str">
        <f>IF(AND((R18&gt;0),(R$4&gt;0)),(R18/R$4*100),"")</f>
        <v/>
      </c>
      <c r="T18" s="19"/>
      <c r="U18" s="4" t="str">
        <f>IF(AND((T18&gt;0),(T$4&gt;0)),(T18/T$4*100),"")</f>
        <v/>
      </c>
      <c r="V18" s="19"/>
      <c r="W18" s="4" t="str">
        <f>IF(AND((V18&gt;0),(V$4&gt;0)),(V18/V$4*100),"")</f>
        <v/>
      </c>
      <c r="X18" s="19"/>
      <c r="Y18" s="4" t="str">
        <f>IF(AND((X18&gt;0),(X$4&gt;0)),(X18/X$4*100),"")</f>
        <v/>
      </c>
      <c r="Z18" s="19"/>
      <c r="AA18" s="4" t="str">
        <f>IF(AND((Z18&gt;0),(Z$4&gt;0)),(Z18/Z$4*100),"")</f>
        <v/>
      </c>
      <c r="AB18" s="19"/>
      <c r="AC18" s="4" t="str">
        <f>IF(AND((AB18&gt;0),(AB$4&gt;0)),(AB18/AB$4*100),"")</f>
        <v/>
      </c>
      <c r="AD18" s="19"/>
      <c r="AE18" s="4" t="str">
        <f t="shared" si="103"/>
        <v/>
      </c>
      <c r="AF18" s="19"/>
      <c r="AG18" s="4" t="str">
        <f t="shared" si="104"/>
        <v/>
      </c>
      <c r="AH18" s="19"/>
      <c r="AI18" s="4" t="str">
        <f t="shared" si="105"/>
        <v/>
      </c>
      <c r="AJ18" s="19"/>
      <c r="AK18" s="4" t="str">
        <f t="shared" si="106"/>
        <v/>
      </c>
      <c r="AL18" s="19"/>
      <c r="AM18" s="4" t="str">
        <f t="shared" si="107"/>
        <v/>
      </c>
      <c r="AN18" s="19"/>
      <c r="AO18" s="4" t="str">
        <f t="shared" si="108"/>
        <v/>
      </c>
      <c r="AP18" s="19"/>
      <c r="AQ18" s="4" t="str">
        <f t="shared" si="109"/>
        <v/>
      </c>
      <c r="AR18" s="19"/>
      <c r="AS18" s="4" t="str">
        <f t="shared" si="110"/>
        <v/>
      </c>
      <c r="AT18" s="19"/>
      <c r="AU18" s="4" t="str">
        <f t="shared" si="111"/>
        <v/>
      </c>
      <c r="AV18" s="19"/>
      <c r="AW18" s="4" t="str">
        <f t="shared" si="112"/>
        <v/>
      </c>
      <c r="AX18" s="19"/>
      <c r="AY18" s="4" t="str">
        <f t="shared" si="113"/>
        <v/>
      </c>
      <c r="AZ18" s="19"/>
      <c r="BA18" s="4" t="str">
        <f t="shared" si="114"/>
        <v/>
      </c>
      <c r="BB18" s="19"/>
      <c r="BC18" s="4" t="str">
        <f t="shared" si="115"/>
        <v/>
      </c>
      <c r="BD18" s="19"/>
      <c r="BE18" s="4" t="str">
        <f t="shared" si="116"/>
        <v/>
      </c>
      <c r="BF18" s="19"/>
      <c r="BG18" s="4" t="str">
        <f t="shared" si="117"/>
        <v/>
      </c>
      <c r="BH18" s="19"/>
      <c r="BI18" s="4" t="str">
        <f t="shared" si="118"/>
        <v/>
      </c>
      <c r="BK18" s="57" t="s">
        <v>25</v>
      </c>
      <c r="BL18" s="30">
        <f t="shared" si="16"/>
        <v>2</v>
      </c>
      <c r="BM18" s="31">
        <f t="shared" si="17"/>
        <v>1</v>
      </c>
      <c r="BN18" s="32" t="str">
        <f t="shared" si="18"/>
        <v>–</v>
      </c>
      <c r="BO18" s="33">
        <f t="shared" si="19"/>
        <v>1.2</v>
      </c>
      <c r="BP18" s="34">
        <f t="shared" si="20"/>
        <v>8.4507042253521121</v>
      </c>
      <c r="BQ18" s="35" t="str">
        <f t="shared" si="40"/>
        <v>–</v>
      </c>
      <c r="BR18" s="36">
        <f t="shared" si="21"/>
        <v>9.0090090090090094</v>
      </c>
      <c r="BS18" s="37">
        <f t="shared" si="22"/>
        <v>1.1000000000000001</v>
      </c>
      <c r="BT18" s="38">
        <f t="shared" si="22"/>
        <v>8.7298566171805607</v>
      </c>
      <c r="BU18" s="32">
        <f t="shared" si="23"/>
        <v>0.14142135623730948</v>
      </c>
      <c r="BV18" s="39">
        <f t="shared" si="23"/>
        <v>0.39478109849268039</v>
      </c>
    </row>
    <row r="19" spans="1:74" ht="12.75" customHeight="1" x14ac:dyDescent="0.2">
      <c r="A19" s="10" t="s">
        <v>26</v>
      </c>
      <c r="B19" s="66">
        <f>IF(AND((B18&gt;0),(B17&gt;0)),(B18/B17),"")</f>
        <v>0.15873015873015872</v>
      </c>
      <c r="C19" s="4" t="s">
        <v>3</v>
      </c>
      <c r="D19" s="66">
        <f>IF(AND((D18&gt;0),(D17&gt;0)),(D18/D17),"")</f>
        <v>0.18749999999999997</v>
      </c>
      <c r="E19" s="4" t="s">
        <v>3</v>
      </c>
      <c r="F19" s="66" t="str">
        <f>IF(AND((F18&gt;0),(F17&gt;0)),(F18/F17),"")</f>
        <v/>
      </c>
      <c r="G19" s="4" t="s">
        <v>3</v>
      </c>
      <c r="H19" s="66" t="str">
        <f>IF(AND((H18&gt;0),(H17&gt;0)),(H18/H17),"")</f>
        <v/>
      </c>
      <c r="I19" s="4" t="s">
        <v>3</v>
      </c>
      <c r="J19" s="66" t="str">
        <f>IF(AND((J18&gt;0),(J17&gt;0)),(J18/J17),"")</f>
        <v/>
      </c>
      <c r="K19" s="4" t="s">
        <v>3</v>
      </c>
      <c r="L19" s="66" t="str">
        <f>IF(AND((L18&gt;0),(L17&gt;0)),(L18/L17),"")</f>
        <v/>
      </c>
      <c r="M19" s="4" t="s">
        <v>3</v>
      </c>
      <c r="N19" s="66" t="str">
        <f>IF(AND((N18&gt;0),(N17&gt;0)),(N18/N17),"")</f>
        <v/>
      </c>
      <c r="O19" s="4" t="s">
        <v>3</v>
      </c>
      <c r="P19" s="66" t="str">
        <f>IF(AND((P18&gt;0),(P17&gt;0)),(P18/P17),"")</f>
        <v/>
      </c>
      <c r="Q19" s="4" t="s">
        <v>3</v>
      </c>
      <c r="R19" s="66" t="str">
        <f>IF(AND((R18&gt;0),(R17&gt;0)),(R18/R17),"")</f>
        <v/>
      </c>
      <c r="S19" s="4" t="s">
        <v>3</v>
      </c>
      <c r="T19" s="66" t="str">
        <f>IF(AND((T18&gt;0),(T17&gt;0)),(T18/T17),"")</f>
        <v/>
      </c>
      <c r="U19" s="4" t="s">
        <v>3</v>
      </c>
      <c r="V19" s="66" t="str">
        <f>IF(AND((V18&gt;0),(V17&gt;0)),(V18/V17),"")</f>
        <v/>
      </c>
      <c r="W19" s="4" t="s">
        <v>3</v>
      </c>
      <c r="X19" s="66" t="str">
        <f>IF(AND((X18&gt;0),(X17&gt;0)),(X18/X17),"")</f>
        <v/>
      </c>
      <c r="Y19" s="4" t="s">
        <v>3</v>
      </c>
      <c r="Z19" s="66" t="str">
        <f>IF(AND((Z18&gt;0),(Z17&gt;0)),(Z18/Z17),"")</f>
        <v/>
      </c>
      <c r="AA19" s="4" t="s">
        <v>3</v>
      </c>
      <c r="AB19" s="66" t="str">
        <f>IF(AND((AB18&gt;0),(AB17&gt;0)),(AB18/AB17),"")</f>
        <v/>
      </c>
      <c r="AC19" s="4" t="s">
        <v>3</v>
      </c>
      <c r="AD19" s="66" t="str">
        <f t="shared" ref="AD19" si="119">IF(AND((AD18&gt;0),(AD17&gt;0)),(AD18/AD17),"")</f>
        <v/>
      </c>
      <c r="AE19" s="4" t="s">
        <v>3</v>
      </c>
      <c r="AF19" s="66" t="str">
        <f t="shared" ref="AF19" si="120">IF(AND((AF18&gt;0),(AF17&gt;0)),(AF18/AF17),"")</f>
        <v/>
      </c>
      <c r="AG19" s="4" t="s">
        <v>3</v>
      </c>
      <c r="AH19" s="66" t="str">
        <f t="shared" ref="AH19" si="121">IF(AND((AH18&gt;0),(AH17&gt;0)),(AH18/AH17),"")</f>
        <v/>
      </c>
      <c r="AI19" s="4" t="s">
        <v>3</v>
      </c>
      <c r="AJ19" s="66" t="str">
        <f t="shared" ref="AJ19" si="122">IF(AND((AJ18&gt;0),(AJ17&gt;0)),(AJ18/AJ17),"")</f>
        <v/>
      </c>
      <c r="AK19" s="4" t="s">
        <v>3</v>
      </c>
      <c r="AL19" s="66" t="str">
        <f t="shared" ref="AL19" si="123">IF(AND((AL18&gt;0),(AL17&gt;0)),(AL18/AL17),"")</f>
        <v/>
      </c>
      <c r="AM19" s="4" t="s">
        <v>3</v>
      </c>
      <c r="AN19" s="66" t="str">
        <f t="shared" ref="AN19" si="124">IF(AND((AN18&gt;0),(AN17&gt;0)),(AN18/AN17),"")</f>
        <v/>
      </c>
      <c r="AO19" s="4" t="s">
        <v>3</v>
      </c>
      <c r="AP19" s="66" t="str">
        <f t="shared" ref="AP19" si="125">IF(AND((AP18&gt;0),(AP17&gt;0)),(AP18/AP17),"")</f>
        <v/>
      </c>
      <c r="AQ19" s="4" t="s">
        <v>3</v>
      </c>
      <c r="AR19" s="66" t="str">
        <f t="shared" ref="AR19" si="126">IF(AND((AR18&gt;0),(AR17&gt;0)),(AR18/AR17),"")</f>
        <v/>
      </c>
      <c r="AS19" s="4" t="s">
        <v>3</v>
      </c>
      <c r="AT19" s="66" t="str">
        <f t="shared" ref="AT19" si="127">IF(AND((AT18&gt;0),(AT17&gt;0)),(AT18/AT17),"")</f>
        <v/>
      </c>
      <c r="AU19" s="4" t="s">
        <v>3</v>
      </c>
      <c r="AV19" s="66" t="str">
        <f t="shared" ref="AV19" si="128">IF(AND((AV18&gt;0),(AV17&gt;0)),(AV18/AV17),"")</f>
        <v/>
      </c>
      <c r="AW19" s="4" t="s">
        <v>3</v>
      </c>
      <c r="AX19" s="66" t="str">
        <f t="shared" ref="AX19" si="129">IF(AND((AX18&gt;0),(AX17&gt;0)),(AX18/AX17),"")</f>
        <v/>
      </c>
      <c r="AY19" s="4" t="s">
        <v>3</v>
      </c>
      <c r="AZ19" s="66" t="str">
        <f t="shared" ref="AZ19" si="130">IF(AND((AZ18&gt;0),(AZ17&gt;0)),(AZ18/AZ17),"")</f>
        <v/>
      </c>
      <c r="BA19" s="4" t="s">
        <v>3</v>
      </c>
      <c r="BB19" s="66" t="str">
        <f t="shared" ref="BB19" si="131">IF(AND((BB18&gt;0),(BB17&gt;0)),(BB18/BB17),"")</f>
        <v/>
      </c>
      <c r="BC19" s="4" t="s">
        <v>3</v>
      </c>
      <c r="BD19" s="66" t="str">
        <f t="shared" ref="BD19" si="132">IF(AND((BD18&gt;0),(BD17&gt;0)),(BD18/BD17),"")</f>
        <v/>
      </c>
      <c r="BE19" s="4" t="s">
        <v>3</v>
      </c>
      <c r="BF19" s="66" t="str">
        <f t="shared" ref="BF19" si="133">IF(AND((BF18&gt;0),(BF17&gt;0)),(BF18/BF17),"")</f>
        <v/>
      </c>
      <c r="BG19" s="4" t="s">
        <v>3</v>
      </c>
      <c r="BH19" s="66" t="str">
        <f t="shared" ref="BH19" si="134">IF(AND((BH18&gt;0),(BH17&gt;0)),(BH18/BH17),"")</f>
        <v/>
      </c>
      <c r="BI19" s="4" t="s">
        <v>3</v>
      </c>
      <c r="BK19" s="57" t="s">
        <v>26</v>
      </c>
      <c r="BL19" s="30">
        <f t="shared" si="16"/>
        <v>2</v>
      </c>
      <c r="BM19" s="40">
        <f t="shared" si="17"/>
        <v>0.15873015873015872</v>
      </c>
      <c r="BN19" s="22" t="str">
        <f t="shared" si="18"/>
        <v>–</v>
      </c>
      <c r="BO19" s="41">
        <f t="shared" si="19"/>
        <v>0.18749999999999997</v>
      </c>
      <c r="BP19" s="24" t="str">
        <f t="shared" si="20"/>
        <v/>
      </c>
      <c r="BQ19" s="6" t="s">
        <v>3</v>
      </c>
      <c r="BR19" s="26" t="str">
        <f t="shared" si="21"/>
        <v/>
      </c>
      <c r="BS19" s="42">
        <f t="shared" si="22"/>
        <v>0.17311507936507936</v>
      </c>
      <c r="BT19" s="28" t="s">
        <v>3</v>
      </c>
      <c r="BU19" s="43">
        <f t="shared" si="23"/>
        <v>2.0343349855565341E-2</v>
      </c>
      <c r="BV19" s="29" t="s">
        <v>3</v>
      </c>
    </row>
    <row r="20" spans="1:74" ht="12.75" customHeight="1" x14ac:dyDescent="0.2">
      <c r="A20" s="15" t="s">
        <v>13</v>
      </c>
      <c r="B20" s="17"/>
      <c r="C20" s="3"/>
      <c r="D20" s="17"/>
      <c r="E20" s="3"/>
      <c r="F20" s="17"/>
      <c r="G20" s="3"/>
      <c r="H20" s="17"/>
      <c r="I20" s="3"/>
      <c r="J20" s="17"/>
      <c r="K20" s="3"/>
      <c r="L20" s="17"/>
      <c r="M20" s="3"/>
      <c r="N20" s="17"/>
      <c r="O20" s="3"/>
      <c r="P20" s="17"/>
      <c r="Q20" s="3"/>
      <c r="R20" s="17"/>
      <c r="S20" s="3"/>
      <c r="T20" s="17"/>
      <c r="U20" s="3"/>
      <c r="V20" s="17"/>
      <c r="W20" s="3"/>
      <c r="X20" s="17"/>
      <c r="Y20" s="3"/>
      <c r="Z20" s="17"/>
      <c r="AA20" s="3"/>
      <c r="AB20" s="17"/>
      <c r="AC20" s="3"/>
      <c r="AD20" s="17"/>
      <c r="AE20" s="3"/>
      <c r="AF20" s="17"/>
      <c r="AG20" s="3"/>
      <c r="AH20" s="17"/>
      <c r="AI20" s="3"/>
      <c r="AJ20" s="17"/>
      <c r="AK20" s="3"/>
      <c r="AL20" s="17"/>
      <c r="AM20" s="3"/>
      <c r="AN20" s="17"/>
      <c r="AO20" s="3"/>
      <c r="AP20" s="17"/>
      <c r="AQ20" s="3"/>
      <c r="AR20" s="17"/>
      <c r="AS20" s="3"/>
      <c r="AT20" s="17"/>
      <c r="AU20" s="3"/>
      <c r="AV20" s="17"/>
      <c r="AW20" s="3"/>
      <c r="AX20" s="17"/>
      <c r="AY20" s="3"/>
      <c r="AZ20" s="17"/>
      <c r="BA20" s="3"/>
      <c r="BB20" s="17"/>
      <c r="BC20" s="3"/>
      <c r="BD20" s="17"/>
      <c r="BE20" s="3"/>
      <c r="BF20" s="17"/>
      <c r="BG20" s="3"/>
      <c r="BH20" s="17"/>
      <c r="BI20" s="3"/>
      <c r="BK20" s="56" t="s">
        <v>13</v>
      </c>
      <c r="BL20" s="30"/>
      <c r="BM20" s="21"/>
      <c r="BN20" s="22"/>
      <c r="BO20" s="23"/>
      <c r="BP20" s="24"/>
      <c r="BQ20" s="25"/>
      <c r="BR20" s="26"/>
      <c r="BS20" s="27"/>
      <c r="BT20" s="28"/>
      <c r="BU20" s="22"/>
      <c r="BV20" s="29"/>
    </row>
    <row r="21" spans="1:74" ht="12.75" customHeight="1" x14ac:dyDescent="0.2">
      <c r="A21" s="10" t="s">
        <v>24</v>
      </c>
      <c r="B21" s="19">
        <v>5.6</v>
      </c>
      <c r="C21" s="4">
        <f>IF(AND((B21&gt;0),(B$4&gt;0)),(B21/B$4*100),"")</f>
        <v>50.450450450450447</v>
      </c>
      <c r="D21" s="19">
        <v>5.7</v>
      </c>
      <c r="E21" s="4">
        <f>IF(AND((D21&gt;0),(D$4&gt;0)),(D21/D$4*100),"")</f>
        <v>40.140845070422536</v>
      </c>
      <c r="F21" s="19"/>
      <c r="G21" s="4" t="str">
        <f>IF(AND((F21&gt;0),(F$4&gt;0)),(F21/F$4*100),"")</f>
        <v/>
      </c>
      <c r="H21" s="19"/>
      <c r="I21" s="4" t="str">
        <f>IF(AND((H21&gt;0),(H$4&gt;0)),(H21/H$4*100),"")</f>
        <v/>
      </c>
      <c r="J21" s="19"/>
      <c r="K21" s="4" t="str">
        <f>IF(AND((J21&gt;0),(J$4&gt;0)),(J21/J$4*100),"")</f>
        <v/>
      </c>
      <c r="L21" s="19"/>
      <c r="M21" s="4" t="str">
        <f>IF(AND((L21&gt;0),(L$4&gt;0)),(L21/L$4*100),"")</f>
        <v/>
      </c>
      <c r="N21" s="19"/>
      <c r="O21" s="4" t="str">
        <f>IF(AND((N21&gt;0),(N$4&gt;0)),(N21/N$4*100),"")</f>
        <v/>
      </c>
      <c r="P21" s="19"/>
      <c r="Q21" s="4" t="str">
        <f>IF(AND((P21&gt;0),(P$4&gt;0)),(P21/P$4*100),"")</f>
        <v/>
      </c>
      <c r="R21" s="19"/>
      <c r="S21" s="4" t="str">
        <f>IF(AND((R21&gt;0),(R$4&gt;0)),(R21/R$4*100),"")</f>
        <v/>
      </c>
      <c r="T21" s="19"/>
      <c r="U21" s="4" t="str">
        <f>IF(AND((T21&gt;0),(T$4&gt;0)),(T21/T$4*100),"")</f>
        <v/>
      </c>
      <c r="V21" s="19"/>
      <c r="W21" s="4" t="str">
        <f>IF(AND((V21&gt;0),(V$4&gt;0)),(V21/V$4*100),"")</f>
        <v/>
      </c>
      <c r="X21" s="19"/>
      <c r="Y21" s="4" t="str">
        <f>IF(AND((X21&gt;0),(X$4&gt;0)),(X21/X$4*100),"")</f>
        <v/>
      </c>
      <c r="Z21" s="19"/>
      <c r="AA21" s="4" t="str">
        <f>IF(AND((Z21&gt;0),(Z$4&gt;0)),(Z21/Z$4*100),"")</f>
        <v/>
      </c>
      <c r="AB21" s="19"/>
      <c r="AC21" s="4" t="str">
        <f>IF(AND((AB21&gt;0),(AB$4&gt;0)),(AB21/AB$4*100),"")</f>
        <v/>
      </c>
      <c r="AD21" s="19"/>
      <c r="AE21" s="4" t="str">
        <f t="shared" ref="AE21:AE22" si="135">IF(AND((AD21&gt;0),(AD$4&gt;0)),(AD21/AD$4*100),"")</f>
        <v/>
      </c>
      <c r="AF21" s="19"/>
      <c r="AG21" s="4" t="str">
        <f t="shared" ref="AG21:AG22" si="136">IF(AND((AF21&gt;0),(AF$4&gt;0)),(AF21/AF$4*100),"")</f>
        <v/>
      </c>
      <c r="AH21" s="19"/>
      <c r="AI21" s="4" t="str">
        <f t="shared" ref="AI21:AI22" si="137">IF(AND((AH21&gt;0),(AH$4&gt;0)),(AH21/AH$4*100),"")</f>
        <v/>
      </c>
      <c r="AJ21" s="19"/>
      <c r="AK21" s="4" t="str">
        <f t="shared" ref="AK21:AK22" si="138">IF(AND((AJ21&gt;0),(AJ$4&gt;0)),(AJ21/AJ$4*100),"")</f>
        <v/>
      </c>
      <c r="AL21" s="19"/>
      <c r="AM21" s="4" t="str">
        <f t="shared" ref="AM21:AM22" si="139">IF(AND((AL21&gt;0),(AL$4&gt;0)),(AL21/AL$4*100),"")</f>
        <v/>
      </c>
      <c r="AN21" s="19"/>
      <c r="AO21" s="4" t="str">
        <f t="shared" ref="AO21:AO22" si="140">IF(AND((AN21&gt;0),(AN$4&gt;0)),(AN21/AN$4*100),"")</f>
        <v/>
      </c>
      <c r="AP21" s="19"/>
      <c r="AQ21" s="4" t="str">
        <f t="shared" ref="AQ21:AQ22" si="141">IF(AND((AP21&gt;0),(AP$4&gt;0)),(AP21/AP$4*100),"")</f>
        <v/>
      </c>
      <c r="AR21" s="19"/>
      <c r="AS21" s="4" t="str">
        <f t="shared" ref="AS21:AS22" si="142">IF(AND((AR21&gt;0),(AR$4&gt;0)),(AR21/AR$4*100),"")</f>
        <v/>
      </c>
      <c r="AT21" s="19"/>
      <c r="AU21" s="4" t="str">
        <f t="shared" ref="AU21:AU22" si="143">IF(AND((AT21&gt;0),(AT$4&gt;0)),(AT21/AT$4*100),"")</f>
        <v/>
      </c>
      <c r="AV21" s="19"/>
      <c r="AW21" s="4" t="str">
        <f t="shared" ref="AW21:AW22" si="144">IF(AND((AV21&gt;0),(AV$4&gt;0)),(AV21/AV$4*100),"")</f>
        <v/>
      </c>
      <c r="AX21" s="19"/>
      <c r="AY21" s="4" t="str">
        <f t="shared" ref="AY21:AY22" si="145">IF(AND((AX21&gt;0),(AX$4&gt;0)),(AX21/AX$4*100),"")</f>
        <v/>
      </c>
      <c r="AZ21" s="19"/>
      <c r="BA21" s="4" t="str">
        <f t="shared" ref="BA21:BA22" si="146">IF(AND((AZ21&gt;0),(AZ$4&gt;0)),(AZ21/AZ$4*100),"")</f>
        <v/>
      </c>
      <c r="BB21" s="19"/>
      <c r="BC21" s="4" t="str">
        <f t="shared" ref="BC21:BC22" si="147">IF(AND((BB21&gt;0),(BB$4&gt;0)),(BB21/BB$4*100),"")</f>
        <v/>
      </c>
      <c r="BD21" s="19"/>
      <c r="BE21" s="4" t="str">
        <f t="shared" ref="BE21:BE22" si="148">IF(AND((BD21&gt;0),(BD$4&gt;0)),(BD21/BD$4*100),"")</f>
        <v/>
      </c>
      <c r="BF21" s="19"/>
      <c r="BG21" s="4" t="str">
        <f t="shared" ref="BG21:BG22" si="149">IF(AND((BF21&gt;0),(BF$4&gt;0)),(BF21/BF$4*100),"")</f>
        <v/>
      </c>
      <c r="BH21" s="19"/>
      <c r="BI21" s="4" t="str">
        <f t="shared" ref="BI21:BI22" si="150">IF(AND((BH21&gt;0),(BH$4&gt;0)),(BH21/BH$4*100),"")</f>
        <v/>
      </c>
      <c r="BK21" s="57" t="s">
        <v>24</v>
      </c>
      <c r="BL21" s="30">
        <f t="shared" si="16"/>
        <v>2</v>
      </c>
      <c r="BM21" s="31">
        <f t="shared" si="17"/>
        <v>5.6</v>
      </c>
      <c r="BN21" s="32" t="str">
        <f t="shared" si="18"/>
        <v>–</v>
      </c>
      <c r="BO21" s="33">
        <f t="shared" si="19"/>
        <v>5.7</v>
      </c>
      <c r="BP21" s="34">
        <f t="shared" si="20"/>
        <v>40.140845070422536</v>
      </c>
      <c r="BQ21" s="35" t="str">
        <f t="shared" si="40"/>
        <v>–</v>
      </c>
      <c r="BR21" s="36">
        <f t="shared" si="21"/>
        <v>50.450450450450447</v>
      </c>
      <c r="BS21" s="37">
        <f t="shared" si="22"/>
        <v>5.65</v>
      </c>
      <c r="BT21" s="38">
        <f t="shared" si="22"/>
        <v>45.295647760436495</v>
      </c>
      <c r="BU21" s="32">
        <f t="shared" si="23"/>
        <v>7.0710678118655126E-2</v>
      </c>
      <c r="BV21" s="39">
        <f t="shared" si="23"/>
        <v>7.2899918755749598</v>
      </c>
    </row>
    <row r="22" spans="1:74" ht="12.75" customHeight="1" x14ac:dyDescent="0.2">
      <c r="A22" s="10" t="s">
        <v>25</v>
      </c>
      <c r="B22" s="19">
        <v>1.1000000000000001</v>
      </c>
      <c r="C22" s="4">
        <f>IF(AND((B22&gt;0),(B$4&gt;0)),(B22/B$4*100),"")</f>
        <v>9.9099099099099117</v>
      </c>
      <c r="D22" s="19">
        <v>1.1000000000000001</v>
      </c>
      <c r="E22" s="4">
        <f>IF(AND((D22&gt;0),(D$4&gt;0)),(D22/D$4*100),"")</f>
        <v>7.7464788732394378</v>
      </c>
      <c r="F22" s="19"/>
      <c r="G22" s="4" t="str">
        <f>IF(AND((F22&gt;0),(F$4&gt;0)),(F22/F$4*100),"")</f>
        <v/>
      </c>
      <c r="H22" s="19"/>
      <c r="I22" s="4" t="str">
        <f>IF(AND((H22&gt;0),(H$4&gt;0)),(H22/H$4*100),"")</f>
        <v/>
      </c>
      <c r="J22" s="19"/>
      <c r="K22" s="4" t="str">
        <f>IF(AND((J22&gt;0),(J$4&gt;0)),(J22/J$4*100),"")</f>
        <v/>
      </c>
      <c r="L22" s="19"/>
      <c r="M22" s="4" t="str">
        <f>IF(AND((L22&gt;0),(L$4&gt;0)),(L22/L$4*100),"")</f>
        <v/>
      </c>
      <c r="N22" s="19"/>
      <c r="O22" s="4" t="str">
        <f>IF(AND((N22&gt;0),(N$4&gt;0)),(N22/N$4*100),"")</f>
        <v/>
      </c>
      <c r="P22" s="19"/>
      <c r="Q22" s="4" t="str">
        <f>IF(AND((P22&gt;0),(P$4&gt;0)),(P22/P$4*100),"")</f>
        <v/>
      </c>
      <c r="R22" s="19"/>
      <c r="S22" s="4" t="str">
        <f>IF(AND((R22&gt;0),(R$4&gt;0)),(R22/R$4*100),"")</f>
        <v/>
      </c>
      <c r="T22" s="19"/>
      <c r="U22" s="4" t="str">
        <f>IF(AND((T22&gt;0),(T$4&gt;0)),(T22/T$4*100),"")</f>
        <v/>
      </c>
      <c r="V22" s="19"/>
      <c r="W22" s="4" t="str">
        <f>IF(AND((V22&gt;0),(V$4&gt;0)),(V22/V$4*100),"")</f>
        <v/>
      </c>
      <c r="X22" s="19"/>
      <c r="Y22" s="4" t="str">
        <f>IF(AND((X22&gt;0),(X$4&gt;0)),(X22/X$4*100),"")</f>
        <v/>
      </c>
      <c r="Z22" s="19"/>
      <c r="AA22" s="4" t="str">
        <f>IF(AND((Z22&gt;0),(Z$4&gt;0)),(Z22/Z$4*100),"")</f>
        <v/>
      </c>
      <c r="AB22" s="19"/>
      <c r="AC22" s="4" t="str">
        <f>IF(AND((AB22&gt;0),(AB$4&gt;0)),(AB22/AB$4*100),"")</f>
        <v/>
      </c>
      <c r="AD22" s="19"/>
      <c r="AE22" s="4" t="str">
        <f t="shared" si="135"/>
        <v/>
      </c>
      <c r="AF22" s="19"/>
      <c r="AG22" s="4" t="str">
        <f t="shared" si="136"/>
        <v/>
      </c>
      <c r="AH22" s="19"/>
      <c r="AI22" s="4" t="str">
        <f t="shared" si="137"/>
        <v/>
      </c>
      <c r="AJ22" s="19"/>
      <c r="AK22" s="4" t="str">
        <f t="shared" si="138"/>
        <v/>
      </c>
      <c r="AL22" s="19"/>
      <c r="AM22" s="4" t="str">
        <f t="shared" si="139"/>
        <v/>
      </c>
      <c r="AN22" s="19"/>
      <c r="AO22" s="4" t="str">
        <f t="shared" si="140"/>
        <v/>
      </c>
      <c r="AP22" s="19"/>
      <c r="AQ22" s="4" t="str">
        <f t="shared" si="141"/>
        <v/>
      </c>
      <c r="AR22" s="19"/>
      <c r="AS22" s="4" t="str">
        <f t="shared" si="142"/>
        <v/>
      </c>
      <c r="AT22" s="19"/>
      <c r="AU22" s="4" t="str">
        <f t="shared" si="143"/>
        <v/>
      </c>
      <c r="AV22" s="19"/>
      <c r="AW22" s="4" t="str">
        <f t="shared" si="144"/>
        <v/>
      </c>
      <c r="AX22" s="19"/>
      <c r="AY22" s="4" t="str">
        <f t="shared" si="145"/>
        <v/>
      </c>
      <c r="AZ22" s="19"/>
      <c r="BA22" s="4" t="str">
        <f t="shared" si="146"/>
        <v/>
      </c>
      <c r="BB22" s="19"/>
      <c r="BC22" s="4" t="str">
        <f t="shared" si="147"/>
        <v/>
      </c>
      <c r="BD22" s="19"/>
      <c r="BE22" s="4" t="str">
        <f t="shared" si="148"/>
        <v/>
      </c>
      <c r="BF22" s="19"/>
      <c r="BG22" s="4" t="str">
        <f t="shared" si="149"/>
        <v/>
      </c>
      <c r="BH22" s="19"/>
      <c r="BI22" s="4" t="str">
        <f t="shared" si="150"/>
        <v/>
      </c>
      <c r="BK22" s="57" t="s">
        <v>25</v>
      </c>
      <c r="BL22" s="30">
        <f t="shared" si="16"/>
        <v>2</v>
      </c>
      <c r="BM22" s="31">
        <f t="shared" si="17"/>
        <v>1.1000000000000001</v>
      </c>
      <c r="BN22" s="32" t="str">
        <f t="shared" si="18"/>
        <v>–</v>
      </c>
      <c r="BO22" s="33">
        <f t="shared" si="19"/>
        <v>1.1000000000000001</v>
      </c>
      <c r="BP22" s="34">
        <f t="shared" si="20"/>
        <v>7.7464788732394378</v>
      </c>
      <c r="BQ22" s="35" t="str">
        <f t="shared" si="40"/>
        <v>–</v>
      </c>
      <c r="BR22" s="36">
        <f t="shared" si="21"/>
        <v>9.9099099099099117</v>
      </c>
      <c r="BS22" s="37">
        <f t="shared" si="22"/>
        <v>1.1000000000000001</v>
      </c>
      <c r="BT22" s="38">
        <f t="shared" si="22"/>
        <v>8.8281943915746748</v>
      </c>
      <c r="BU22" s="32">
        <f t="shared" si="23"/>
        <v>0</v>
      </c>
      <c r="BV22" s="39">
        <f t="shared" si="23"/>
        <v>1.5297767566591369</v>
      </c>
    </row>
    <row r="23" spans="1:74" ht="12.75" customHeight="1" x14ac:dyDescent="0.2">
      <c r="A23" s="10" t="s">
        <v>26</v>
      </c>
      <c r="B23" s="66">
        <f>IF(AND((B22&gt;0),(B21&gt;0)),(B22/B21),"")</f>
        <v>0.19642857142857145</v>
      </c>
      <c r="C23" s="4" t="s">
        <v>3</v>
      </c>
      <c r="D23" s="66">
        <f>IF(AND((D22&gt;0),(D21&gt;0)),(D22/D21),"")</f>
        <v>0.19298245614035089</v>
      </c>
      <c r="E23" s="4" t="s">
        <v>3</v>
      </c>
      <c r="F23" s="66" t="str">
        <f>IF(AND((F22&gt;0),(F21&gt;0)),(F22/F21),"")</f>
        <v/>
      </c>
      <c r="G23" s="4" t="s">
        <v>3</v>
      </c>
      <c r="H23" s="66" t="str">
        <f>IF(AND((H22&gt;0),(H21&gt;0)),(H22/H21),"")</f>
        <v/>
      </c>
      <c r="I23" s="4" t="s">
        <v>3</v>
      </c>
      <c r="J23" s="66" t="str">
        <f>IF(AND((J22&gt;0),(J21&gt;0)),(J22/J21),"")</f>
        <v/>
      </c>
      <c r="K23" s="4" t="s">
        <v>3</v>
      </c>
      <c r="L23" s="66" t="str">
        <f>IF(AND((L22&gt;0),(L21&gt;0)),(L22/L21),"")</f>
        <v/>
      </c>
      <c r="M23" s="4" t="s">
        <v>3</v>
      </c>
      <c r="N23" s="66" t="str">
        <f>IF(AND((N22&gt;0),(N21&gt;0)),(N22/N21),"")</f>
        <v/>
      </c>
      <c r="O23" s="4" t="s">
        <v>3</v>
      </c>
      <c r="P23" s="66" t="str">
        <f>IF(AND((P22&gt;0),(P21&gt;0)),(P22/P21),"")</f>
        <v/>
      </c>
      <c r="Q23" s="4" t="s">
        <v>3</v>
      </c>
      <c r="R23" s="66" t="str">
        <f>IF(AND((R22&gt;0),(R21&gt;0)),(R22/R21),"")</f>
        <v/>
      </c>
      <c r="S23" s="4" t="s">
        <v>3</v>
      </c>
      <c r="T23" s="66" t="str">
        <f>IF(AND((T22&gt;0),(T21&gt;0)),(T22/T21),"")</f>
        <v/>
      </c>
      <c r="U23" s="4" t="s">
        <v>3</v>
      </c>
      <c r="V23" s="66" t="str">
        <f>IF(AND((V22&gt;0),(V21&gt;0)),(V22/V21),"")</f>
        <v/>
      </c>
      <c r="W23" s="4" t="s">
        <v>3</v>
      </c>
      <c r="X23" s="66" t="str">
        <f>IF(AND((X22&gt;0),(X21&gt;0)),(X22/X21),"")</f>
        <v/>
      </c>
      <c r="Y23" s="4" t="s">
        <v>3</v>
      </c>
      <c r="Z23" s="66" t="str">
        <f>IF(AND((Z22&gt;0),(Z21&gt;0)),(Z22/Z21),"")</f>
        <v/>
      </c>
      <c r="AA23" s="4" t="s">
        <v>3</v>
      </c>
      <c r="AB23" s="66" t="str">
        <f>IF(AND((AB22&gt;0),(AB21&gt;0)),(AB22/AB21),"")</f>
        <v/>
      </c>
      <c r="AC23" s="4" t="s">
        <v>3</v>
      </c>
      <c r="AD23" s="66" t="str">
        <f t="shared" ref="AD23" si="151">IF(AND((AD22&gt;0),(AD21&gt;0)),(AD22/AD21),"")</f>
        <v/>
      </c>
      <c r="AE23" s="4" t="s">
        <v>3</v>
      </c>
      <c r="AF23" s="66" t="str">
        <f t="shared" ref="AF23" si="152">IF(AND((AF22&gt;0),(AF21&gt;0)),(AF22/AF21),"")</f>
        <v/>
      </c>
      <c r="AG23" s="4" t="s">
        <v>3</v>
      </c>
      <c r="AH23" s="66" t="str">
        <f t="shared" ref="AH23" si="153">IF(AND((AH22&gt;0),(AH21&gt;0)),(AH22/AH21),"")</f>
        <v/>
      </c>
      <c r="AI23" s="4" t="s">
        <v>3</v>
      </c>
      <c r="AJ23" s="66" t="str">
        <f t="shared" ref="AJ23" si="154">IF(AND((AJ22&gt;0),(AJ21&gt;0)),(AJ22/AJ21),"")</f>
        <v/>
      </c>
      <c r="AK23" s="4" t="s">
        <v>3</v>
      </c>
      <c r="AL23" s="66" t="str">
        <f t="shared" ref="AL23" si="155">IF(AND((AL22&gt;0),(AL21&gt;0)),(AL22/AL21),"")</f>
        <v/>
      </c>
      <c r="AM23" s="4" t="s">
        <v>3</v>
      </c>
      <c r="AN23" s="66" t="str">
        <f t="shared" ref="AN23" si="156">IF(AND((AN22&gt;0),(AN21&gt;0)),(AN22/AN21),"")</f>
        <v/>
      </c>
      <c r="AO23" s="4" t="s">
        <v>3</v>
      </c>
      <c r="AP23" s="66" t="str">
        <f t="shared" ref="AP23" si="157">IF(AND((AP22&gt;0),(AP21&gt;0)),(AP22/AP21),"")</f>
        <v/>
      </c>
      <c r="AQ23" s="4" t="s">
        <v>3</v>
      </c>
      <c r="AR23" s="66" t="str">
        <f t="shared" ref="AR23" si="158">IF(AND((AR22&gt;0),(AR21&gt;0)),(AR22/AR21),"")</f>
        <v/>
      </c>
      <c r="AS23" s="4" t="s">
        <v>3</v>
      </c>
      <c r="AT23" s="66" t="str">
        <f t="shared" ref="AT23" si="159">IF(AND((AT22&gt;0),(AT21&gt;0)),(AT22/AT21),"")</f>
        <v/>
      </c>
      <c r="AU23" s="4" t="s">
        <v>3</v>
      </c>
      <c r="AV23" s="66" t="str">
        <f t="shared" ref="AV23" si="160">IF(AND((AV22&gt;0),(AV21&gt;0)),(AV22/AV21),"")</f>
        <v/>
      </c>
      <c r="AW23" s="4" t="s">
        <v>3</v>
      </c>
      <c r="AX23" s="66" t="str">
        <f t="shared" ref="AX23" si="161">IF(AND((AX22&gt;0),(AX21&gt;0)),(AX22/AX21),"")</f>
        <v/>
      </c>
      <c r="AY23" s="4" t="s">
        <v>3</v>
      </c>
      <c r="AZ23" s="66" t="str">
        <f t="shared" ref="AZ23" si="162">IF(AND((AZ22&gt;0),(AZ21&gt;0)),(AZ22/AZ21),"")</f>
        <v/>
      </c>
      <c r="BA23" s="4" t="s">
        <v>3</v>
      </c>
      <c r="BB23" s="66" t="str">
        <f t="shared" ref="BB23" si="163">IF(AND((BB22&gt;0),(BB21&gt;0)),(BB22/BB21),"")</f>
        <v/>
      </c>
      <c r="BC23" s="4" t="s">
        <v>3</v>
      </c>
      <c r="BD23" s="66" t="str">
        <f t="shared" ref="BD23" si="164">IF(AND((BD22&gt;0),(BD21&gt;0)),(BD22/BD21),"")</f>
        <v/>
      </c>
      <c r="BE23" s="4" t="s">
        <v>3</v>
      </c>
      <c r="BF23" s="66" t="str">
        <f t="shared" ref="BF23" si="165">IF(AND((BF22&gt;0),(BF21&gt;0)),(BF22/BF21),"")</f>
        <v/>
      </c>
      <c r="BG23" s="4" t="s">
        <v>3</v>
      </c>
      <c r="BH23" s="66" t="str">
        <f t="shared" ref="BH23" si="166">IF(AND((BH22&gt;0),(BH21&gt;0)),(BH22/BH21),"")</f>
        <v/>
      </c>
      <c r="BI23" s="4" t="s">
        <v>3</v>
      </c>
      <c r="BK23" s="57" t="s">
        <v>26</v>
      </c>
      <c r="BL23" s="30">
        <f t="shared" si="16"/>
        <v>2</v>
      </c>
      <c r="BM23" s="40">
        <f t="shared" si="17"/>
        <v>0.19298245614035089</v>
      </c>
      <c r="BN23" s="22" t="str">
        <f t="shared" si="18"/>
        <v>–</v>
      </c>
      <c r="BO23" s="41">
        <f t="shared" si="19"/>
        <v>0.19642857142857145</v>
      </c>
      <c r="BP23" s="24" t="str">
        <f t="shared" si="20"/>
        <v/>
      </c>
      <c r="BQ23" s="6" t="s">
        <v>3</v>
      </c>
      <c r="BR23" s="26" t="str">
        <f t="shared" si="21"/>
        <v/>
      </c>
      <c r="BS23" s="42">
        <f t="shared" si="22"/>
        <v>0.19470551378446116</v>
      </c>
      <c r="BT23" s="28" t="s">
        <v>3</v>
      </c>
      <c r="BU23" s="43">
        <f t="shared" si="23"/>
        <v>2.4367714890513904E-3</v>
      </c>
      <c r="BV23" s="29" t="s">
        <v>3</v>
      </c>
    </row>
    <row r="24" spans="1:74" ht="12.75" customHeight="1" x14ac:dyDescent="0.2">
      <c r="A24" s="15" t="s">
        <v>14</v>
      </c>
      <c r="B24" s="17"/>
      <c r="C24" s="3"/>
      <c r="D24" s="17"/>
      <c r="E24" s="3"/>
      <c r="F24" s="17"/>
      <c r="G24" s="3"/>
      <c r="H24" s="17"/>
      <c r="I24" s="3"/>
      <c r="J24" s="17"/>
      <c r="K24" s="3"/>
      <c r="L24" s="17"/>
      <c r="M24" s="3"/>
      <c r="N24" s="17"/>
      <c r="O24" s="3"/>
      <c r="P24" s="17"/>
      <c r="Q24" s="3"/>
      <c r="R24" s="17"/>
      <c r="S24" s="3"/>
      <c r="T24" s="17"/>
      <c r="U24" s="3"/>
      <c r="V24" s="17"/>
      <c r="W24" s="3"/>
      <c r="X24" s="17"/>
      <c r="Y24" s="3"/>
      <c r="Z24" s="17"/>
      <c r="AA24" s="3"/>
      <c r="AB24" s="17"/>
      <c r="AC24" s="3"/>
      <c r="AD24" s="17"/>
      <c r="AE24" s="3"/>
      <c r="AF24" s="17"/>
      <c r="AG24" s="3"/>
      <c r="AH24" s="17"/>
      <c r="AI24" s="3"/>
      <c r="AJ24" s="17"/>
      <c r="AK24" s="3"/>
      <c r="AL24" s="17"/>
      <c r="AM24" s="3"/>
      <c r="AN24" s="17"/>
      <c r="AO24" s="3"/>
      <c r="AP24" s="17"/>
      <c r="AQ24" s="3"/>
      <c r="AR24" s="17"/>
      <c r="AS24" s="3"/>
      <c r="AT24" s="17"/>
      <c r="AU24" s="3"/>
      <c r="AV24" s="17"/>
      <c r="AW24" s="3"/>
      <c r="AX24" s="17"/>
      <c r="AY24" s="3"/>
      <c r="AZ24" s="17"/>
      <c r="BA24" s="3"/>
      <c r="BB24" s="17"/>
      <c r="BC24" s="3"/>
      <c r="BD24" s="17"/>
      <c r="BE24" s="3"/>
      <c r="BF24" s="17"/>
      <c r="BG24" s="3"/>
      <c r="BH24" s="17"/>
      <c r="BI24" s="3"/>
      <c r="BK24" s="56" t="s">
        <v>14</v>
      </c>
      <c r="BL24" s="30"/>
      <c r="BM24" s="21"/>
      <c r="BN24" s="22"/>
      <c r="BO24" s="23"/>
      <c r="BP24" s="24"/>
      <c r="BQ24" s="25"/>
      <c r="BR24" s="26"/>
      <c r="BS24" s="27"/>
      <c r="BT24" s="28"/>
      <c r="BU24" s="22"/>
      <c r="BV24" s="29"/>
    </row>
    <row r="25" spans="1:74" ht="12.75" customHeight="1" x14ac:dyDescent="0.2">
      <c r="A25" s="10" t="s">
        <v>24</v>
      </c>
      <c r="B25" s="19">
        <v>6</v>
      </c>
      <c r="C25" s="4">
        <f>IF(AND((B25&gt;0),(B$4&gt;0)),(B25/B$4*100),"")</f>
        <v>54.054054054054056</v>
      </c>
      <c r="D25" s="19">
        <v>6.4</v>
      </c>
      <c r="E25" s="4">
        <f>IF(AND((D25&gt;0),(D$4&gt;0)),(D25/D$4*100),"")</f>
        <v>45.070422535211272</v>
      </c>
      <c r="F25" s="19"/>
      <c r="G25" s="4" t="str">
        <f>IF(AND((F25&gt;0),(F$4&gt;0)),(F25/F$4*100),"")</f>
        <v/>
      </c>
      <c r="H25" s="19"/>
      <c r="I25" s="4" t="str">
        <f>IF(AND((H25&gt;0),(H$4&gt;0)),(H25/H$4*100),"")</f>
        <v/>
      </c>
      <c r="J25" s="19"/>
      <c r="K25" s="4" t="str">
        <f>IF(AND((J25&gt;0),(J$4&gt;0)),(J25/J$4*100),"")</f>
        <v/>
      </c>
      <c r="L25" s="19"/>
      <c r="M25" s="4" t="str">
        <f>IF(AND((L25&gt;0),(L$4&gt;0)),(L25/L$4*100),"")</f>
        <v/>
      </c>
      <c r="N25" s="19"/>
      <c r="O25" s="4" t="str">
        <f>IF(AND((N25&gt;0),(N$4&gt;0)),(N25/N$4*100),"")</f>
        <v/>
      </c>
      <c r="P25" s="19"/>
      <c r="Q25" s="4" t="str">
        <f>IF(AND((P25&gt;0),(P$4&gt;0)),(P25/P$4*100),"")</f>
        <v/>
      </c>
      <c r="R25" s="19"/>
      <c r="S25" s="4" t="str">
        <f>IF(AND((R25&gt;0),(R$4&gt;0)),(R25/R$4*100),"")</f>
        <v/>
      </c>
      <c r="T25" s="19"/>
      <c r="U25" s="4" t="str">
        <f>IF(AND((T25&gt;0),(T$4&gt;0)),(T25/T$4*100),"")</f>
        <v/>
      </c>
      <c r="V25" s="19"/>
      <c r="W25" s="4" t="str">
        <f>IF(AND((V25&gt;0),(V$4&gt;0)),(V25/V$4*100),"")</f>
        <v/>
      </c>
      <c r="X25" s="19"/>
      <c r="Y25" s="4" t="str">
        <f>IF(AND((X25&gt;0),(X$4&gt;0)),(X25/X$4*100),"")</f>
        <v/>
      </c>
      <c r="Z25" s="19"/>
      <c r="AA25" s="4" t="str">
        <f>IF(AND((Z25&gt;0),(Z$4&gt;0)),(Z25/Z$4*100),"")</f>
        <v/>
      </c>
      <c r="AB25" s="19"/>
      <c r="AC25" s="4" t="str">
        <f>IF(AND((AB25&gt;0),(AB$4&gt;0)),(AB25/AB$4*100),"")</f>
        <v/>
      </c>
      <c r="AD25" s="19"/>
      <c r="AE25" s="4" t="str">
        <f t="shared" ref="AE25:AE26" si="167">IF(AND((AD25&gt;0),(AD$4&gt;0)),(AD25/AD$4*100),"")</f>
        <v/>
      </c>
      <c r="AF25" s="19"/>
      <c r="AG25" s="4" t="str">
        <f t="shared" ref="AG25:AG26" si="168">IF(AND((AF25&gt;0),(AF$4&gt;0)),(AF25/AF$4*100),"")</f>
        <v/>
      </c>
      <c r="AH25" s="19"/>
      <c r="AI25" s="4" t="str">
        <f t="shared" ref="AI25:AI26" si="169">IF(AND((AH25&gt;0),(AH$4&gt;0)),(AH25/AH$4*100),"")</f>
        <v/>
      </c>
      <c r="AJ25" s="19"/>
      <c r="AK25" s="4" t="str">
        <f t="shared" ref="AK25:AK26" si="170">IF(AND((AJ25&gt;0),(AJ$4&gt;0)),(AJ25/AJ$4*100),"")</f>
        <v/>
      </c>
      <c r="AL25" s="19"/>
      <c r="AM25" s="4" t="str">
        <f t="shared" ref="AM25:AM26" si="171">IF(AND((AL25&gt;0),(AL$4&gt;0)),(AL25/AL$4*100),"")</f>
        <v/>
      </c>
      <c r="AN25" s="19"/>
      <c r="AO25" s="4" t="str">
        <f t="shared" ref="AO25:AO26" si="172">IF(AND((AN25&gt;0),(AN$4&gt;0)),(AN25/AN$4*100),"")</f>
        <v/>
      </c>
      <c r="AP25" s="19"/>
      <c r="AQ25" s="4" t="str">
        <f t="shared" ref="AQ25:AQ26" si="173">IF(AND((AP25&gt;0),(AP$4&gt;0)),(AP25/AP$4*100),"")</f>
        <v/>
      </c>
      <c r="AR25" s="19"/>
      <c r="AS25" s="4" t="str">
        <f t="shared" ref="AS25:AS26" si="174">IF(AND((AR25&gt;0),(AR$4&gt;0)),(AR25/AR$4*100),"")</f>
        <v/>
      </c>
      <c r="AT25" s="19"/>
      <c r="AU25" s="4" t="str">
        <f t="shared" ref="AU25:AU26" si="175">IF(AND((AT25&gt;0),(AT$4&gt;0)),(AT25/AT$4*100),"")</f>
        <v/>
      </c>
      <c r="AV25" s="19"/>
      <c r="AW25" s="4" t="str">
        <f t="shared" ref="AW25:AW26" si="176">IF(AND((AV25&gt;0),(AV$4&gt;0)),(AV25/AV$4*100),"")</f>
        <v/>
      </c>
      <c r="AX25" s="19"/>
      <c r="AY25" s="4" t="str">
        <f t="shared" ref="AY25:AY26" si="177">IF(AND((AX25&gt;0),(AX$4&gt;0)),(AX25/AX$4*100),"")</f>
        <v/>
      </c>
      <c r="AZ25" s="19"/>
      <c r="BA25" s="4" t="str">
        <f t="shared" ref="BA25:BA26" si="178">IF(AND((AZ25&gt;0),(AZ$4&gt;0)),(AZ25/AZ$4*100),"")</f>
        <v/>
      </c>
      <c r="BB25" s="19"/>
      <c r="BC25" s="4" t="str">
        <f t="shared" ref="BC25:BC26" si="179">IF(AND((BB25&gt;0),(BB$4&gt;0)),(BB25/BB$4*100),"")</f>
        <v/>
      </c>
      <c r="BD25" s="19"/>
      <c r="BE25" s="4" t="str">
        <f t="shared" ref="BE25:BE26" si="180">IF(AND((BD25&gt;0),(BD$4&gt;0)),(BD25/BD$4*100),"")</f>
        <v/>
      </c>
      <c r="BF25" s="19"/>
      <c r="BG25" s="4" t="str">
        <f t="shared" ref="BG25:BG26" si="181">IF(AND((BF25&gt;0),(BF$4&gt;0)),(BF25/BF$4*100),"")</f>
        <v/>
      </c>
      <c r="BH25" s="19"/>
      <c r="BI25" s="4" t="str">
        <f t="shared" ref="BI25:BI26" si="182">IF(AND((BH25&gt;0),(BH$4&gt;0)),(BH25/BH$4*100),"")</f>
        <v/>
      </c>
      <c r="BK25" s="57" t="s">
        <v>24</v>
      </c>
      <c r="BL25" s="30">
        <f t="shared" si="16"/>
        <v>2</v>
      </c>
      <c r="BM25" s="31">
        <f t="shared" si="17"/>
        <v>6</v>
      </c>
      <c r="BN25" s="32" t="str">
        <f t="shared" si="18"/>
        <v>–</v>
      </c>
      <c r="BO25" s="33">
        <f t="shared" si="19"/>
        <v>6.4</v>
      </c>
      <c r="BP25" s="34">
        <f t="shared" si="20"/>
        <v>45.070422535211272</v>
      </c>
      <c r="BQ25" s="35" t="str">
        <f t="shared" si="40"/>
        <v>–</v>
      </c>
      <c r="BR25" s="36">
        <f t="shared" si="21"/>
        <v>54.054054054054056</v>
      </c>
      <c r="BS25" s="37">
        <f t="shared" si="22"/>
        <v>6.2</v>
      </c>
      <c r="BT25" s="38">
        <f t="shared" si="22"/>
        <v>49.562238294632664</v>
      </c>
      <c r="BU25" s="32">
        <f t="shared" si="23"/>
        <v>0.28284271247461928</v>
      </c>
      <c r="BV25" s="39">
        <f t="shared" si="23"/>
        <v>6.352386766654937</v>
      </c>
    </row>
    <row r="26" spans="1:74" ht="12.75" customHeight="1" x14ac:dyDescent="0.2">
      <c r="A26" s="10" t="s">
        <v>25</v>
      </c>
      <c r="B26" s="19">
        <v>1</v>
      </c>
      <c r="C26" s="4">
        <f>IF(AND((B26&gt;0),(B$4&gt;0)),(B26/B$4*100),"")</f>
        <v>9.0090090090090094</v>
      </c>
      <c r="D26" s="19">
        <v>1.2</v>
      </c>
      <c r="E26" s="4">
        <f>IF(AND((D26&gt;0),(D$4&gt;0)),(D26/D$4*100),"")</f>
        <v>8.4507042253521121</v>
      </c>
      <c r="F26" s="19"/>
      <c r="G26" s="4" t="str">
        <f>IF(AND((F26&gt;0),(F$4&gt;0)),(F26/F$4*100),"")</f>
        <v/>
      </c>
      <c r="H26" s="19"/>
      <c r="I26" s="4" t="str">
        <f>IF(AND((H26&gt;0),(H$4&gt;0)),(H26/H$4*100),"")</f>
        <v/>
      </c>
      <c r="J26" s="19"/>
      <c r="K26" s="4" t="str">
        <f>IF(AND((J26&gt;0),(J$4&gt;0)),(J26/J$4*100),"")</f>
        <v/>
      </c>
      <c r="L26" s="19"/>
      <c r="M26" s="4" t="str">
        <f>IF(AND((L26&gt;0),(L$4&gt;0)),(L26/L$4*100),"")</f>
        <v/>
      </c>
      <c r="N26" s="19"/>
      <c r="O26" s="4" t="str">
        <f>IF(AND((N26&gt;0),(N$4&gt;0)),(N26/N$4*100),"")</f>
        <v/>
      </c>
      <c r="P26" s="19"/>
      <c r="Q26" s="4" t="str">
        <f>IF(AND((P26&gt;0),(P$4&gt;0)),(P26/P$4*100),"")</f>
        <v/>
      </c>
      <c r="R26" s="19"/>
      <c r="S26" s="4" t="str">
        <f>IF(AND((R26&gt;0),(R$4&gt;0)),(R26/R$4*100),"")</f>
        <v/>
      </c>
      <c r="T26" s="19"/>
      <c r="U26" s="4" t="str">
        <f>IF(AND((T26&gt;0),(T$4&gt;0)),(T26/T$4*100),"")</f>
        <v/>
      </c>
      <c r="V26" s="19"/>
      <c r="W26" s="4" t="str">
        <f>IF(AND((V26&gt;0),(V$4&gt;0)),(V26/V$4*100),"")</f>
        <v/>
      </c>
      <c r="X26" s="19"/>
      <c r="Y26" s="4" t="str">
        <f>IF(AND((X26&gt;0),(X$4&gt;0)),(X26/X$4*100),"")</f>
        <v/>
      </c>
      <c r="Z26" s="19"/>
      <c r="AA26" s="4" t="str">
        <f>IF(AND((Z26&gt;0),(Z$4&gt;0)),(Z26/Z$4*100),"")</f>
        <v/>
      </c>
      <c r="AB26" s="19"/>
      <c r="AC26" s="4" t="str">
        <f>IF(AND((AB26&gt;0),(AB$4&gt;0)),(AB26/AB$4*100),"")</f>
        <v/>
      </c>
      <c r="AD26" s="19"/>
      <c r="AE26" s="4" t="str">
        <f t="shared" si="167"/>
        <v/>
      </c>
      <c r="AF26" s="19"/>
      <c r="AG26" s="4" t="str">
        <f t="shared" si="168"/>
        <v/>
      </c>
      <c r="AH26" s="19"/>
      <c r="AI26" s="4" t="str">
        <f t="shared" si="169"/>
        <v/>
      </c>
      <c r="AJ26" s="19"/>
      <c r="AK26" s="4" t="str">
        <f t="shared" si="170"/>
        <v/>
      </c>
      <c r="AL26" s="19"/>
      <c r="AM26" s="4" t="str">
        <f t="shared" si="171"/>
        <v/>
      </c>
      <c r="AN26" s="19"/>
      <c r="AO26" s="4" t="str">
        <f t="shared" si="172"/>
        <v/>
      </c>
      <c r="AP26" s="19"/>
      <c r="AQ26" s="4" t="str">
        <f t="shared" si="173"/>
        <v/>
      </c>
      <c r="AR26" s="19"/>
      <c r="AS26" s="4" t="str">
        <f t="shared" si="174"/>
        <v/>
      </c>
      <c r="AT26" s="19"/>
      <c r="AU26" s="4" t="str">
        <f t="shared" si="175"/>
        <v/>
      </c>
      <c r="AV26" s="19"/>
      <c r="AW26" s="4" t="str">
        <f t="shared" si="176"/>
        <v/>
      </c>
      <c r="AX26" s="19"/>
      <c r="AY26" s="4" t="str">
        <f t="shared" si="177"/>
        <v/>
      </c>
      <c r="AZ26" s="19"/>
      <c r="BA26" s="4" t="str">
        <f t="shared" si="178"/>
        <v/>
      </c>
      <c r="BB26" s="19"/>
      <c r="BC26" s="4" t="str">
        <f t="shared" si="179"/>
        <v/>
      </c>
      <c r="BD26" s="19"/>
      <c r="BE26" s="4" t="str">
        <f t="shared" si="180"/>
        <v/>
      </c>
      <c r="BF26" s="19"/>
      <c r="BG26" s="4" t="str">
        <f t="shared" si="181"/>
        <v/>
      </c>
      <c r="BH26" s="19"/>
      <c r="BI26" s="4" t="str">
        <f t="shared" si="182"/>
        <v/>
      </c>
      <c r="BK26" s="57" t="s">
        <v>25</v>
      </c>
      <c r="BL26" s="30">
        <f t="shared" si="16"/>
        <v>2</v>
      </c>
      <c r="BM26" s="31">
        <f t="shared" si="17"/>
        <v>1</v>
      </c>
      <c r="BN26" s="32" t="str">
        <f t="shared" si="18"/>
        <v>–</v>
      </c>
      <c r="BO26" s="33">
        <f t="shared" si="19"/>
        <v>1.2</v>
      </c>
      <c r="BP26" s="34">
        <f t="shared" si="20"/>
        <v>8.4507042253521121</v>
      </c>
      <c r="BQ26" s="35" t="str">
        <f t="shared" si="40"/>
        <v>–</v>
      </c>
      <c r="BR26" s="36">
        <f t="shared" si="21"/>
        <v>9.0090090090090094</v>
      </c>
      <c r="BS26" s="37">
        <f t="shared" si="22"/>
        <v>1.1000000000000001</v>
      </c>
      <c r="BT26" s="38">
        <f t="shared" si="22"/>
        <v>8.7298566171805607</v>
      </c>
      <c r="BU26" s="32">
        <f t="shared" si="23"/>
        <v>0.14142135623730948</v>
      </c>
      <c r="BV26" s="39">
        <f t="shared" si="23"/>
        <v>0.39478109849268039</v>
      </c>
    </row>
    <row r="27" spans="1:74" ht="12.75" customHeight="1" x14ac:dyDescent="0.2">
      <c r="A27" s="10" t="s">
        <v>26</v>
      </c>
      <c r="B27" s="66">
        <f>IF(AND((B26&gt;0),(B25&gt;0)),(B26/B25),"")</f>
        <v>0.16666666666666666</v>
      </c>
      <c r="C27" s="4" t="s">
        <v>3</v>
      </c>
      <c r="D27" s="66">
        <f>IF(AND((D26&gt;0),(D25&gt;0)),(D26/D25),"")</f>
        <v>0.18749999999999997</v>
      </c>
      <c r="E27" s="4" t="s">
        <v>3</v>
      </c>
      <c r="F27" s="66" t="str">
        <f>IF(AND((F26&gt;0),(F25&gt;0)),(F26/F25),"")</f>
        <v/>
      </c>
      <c r="G27" s="4" t="s">
        <v>3</v>
      </c>
      <c r="H27" s="66" t="str">
        <f>IF(AND((H26&gt;0),(H25&gt;0)),(H26/H25),"")</f>
        <v/>
      </c>
      <c r="I27" s="4" t="s">
        <v>3</v>
      </c>
      <c r="J27" s="66" t="str">
        <f>IF(AND((J26&gt;0),(J25&gt;0)),(J26/J25),"")</f>
        <v/>
      </c>
      <c r="K27" s="4" t="s">
        <v>3</v>
      </c>
      <c r="L27" s="66" t="str">
        <f>IF(AND((L26&gt;0),(L25&gt;0)),(L26/L25),"")</f>
        <v/>
      </c>
      <c r="M27" s="4" t="s">
        <v>3</v>
      </c>
      <c r="N27" s="66" t="str">
        <f>IF(AND((N26&gt;0),(N25&gt;0)),(N26/N25),"")</f>
        <v/>
      </c>
      <c r="O27" s="4" t="s">
        <v>3</v>
      </c>
      <c r="P27" s="66" t="str">
        <f>IF(AND((P26&gt;0),(P25&gt;0)),(P26/P25),"")</f>
        <v/>
      </c>
      <c r="Q27" s="4" t="s">
        <v>3</v>
      </c>
      <c r="R27" s="66" t="str">
        <f>IF(AND((R26&gt;0),(R25&gt;0)),(R26/R25),"")</f>
        <v/>
      </c>
      <c r="S27" s="4" t="s">
        <v>3</v>
      </c>
      <c r="T27" s="66" t="str">
        <f>IF(AND((T26&gt;0),(T25&gt;0)),(T26/T25),"")</f>
        <v/>
      </c>
      <c r="U27" s="4" t="s">
        <v>3</v>
      </c>
      <c r="V27" s="66" t="str">
        <f>IF(AND((V26&gt;0),(V25&gt;0)),(V26/V25),"")</f>
        <v/>
      </c>
      <c r="W27" s="4" t="s">
        <v>3</v>
      </c>
      <c r="X27" s="66" t="str">
        <f>IF(AND((X26&gt;0),(X25&gt;0)),(X26/X25),"")</f>
        <v/>
      </c>
      <c r="Y27" s="4" t="s">
        <v>3</v>
      </c>
      <c r="Z27" s="66" t="str">
        <f>IF(AND((Z26&gt;0),(Z25&gt;0)),(Z26/Z25),"")</f>
        <v/>
      </c>
      <c r="AA27" s="4" t="s">
        <v>3</v>
      </c>
      <c r="AB27" s="66" t="str">
        <f>IF(AND((AB26&gt;0),(AB25&gt;0)),(AB26/AB25),"")</f>
        <v/>
      </c>
      <c r="AC27" s="4" t="s">
        <v>3</v>
      </c>
      <c r="AD27" s="66" t="str">
        <f t="shared" ref="AD27" si="183">IF(AND((AD26&gt;0),(AD25&gt;0)),(AD26/AD25),"")</f>
        <v/>
      </c>
      <c r="AE27" s="4" t="s">
        <v>3</v>
      </c>
      <c r="AF27" s="66" t="str">
        <f t="shared" ref="AF27" si="184">IF(AND((AF26&gt;0),(AF25&gt;0)),(AF26/AF25),"")</f>
        <v/>
      </c>
      <c r="AG27" s="4" t="s">
        <v>3</v>
      </c>
      <c r="AH27" s="66" t="str">
        <f t="shared" ref="AH27" si="185">IF(AND((AH26&gt;0),(AH25&gt;0)),(AH26/AH25),"")</f>
        <v/>
      </c>
      <c r="AI27" s="4" t="s">
        <v>3</v>
      </c>
      <c r="AJ27" s="66" t="str">
        <f t="shared" ref="AJ27" si="186">IF(AND((AJ26&gt;0),(AJ25&gt;0)),(AJ26/AJ25),"")</f>
        <v/>
      </c>
      <c r="AK27" s="4" t="s">
        <v>3</v>
      </c>
      <c r="AL27" s="66" t="str">
        <f t="shared" ref="AL27" si="187">IF(AND((AL26&gt;0),(AL25&gt;0)),(AL26/AL25),"")</f>
        <v/>
      </c>
      <c r="AM27" s="4" t="s">
        <v>3</v>
      </c>
      <c r="AN27" s="66" t="str">
        <f t="shared" ref="AN27" si="188">IF(AND((AN26&gt;0),(AN25&gt;0)),(AN26/AN25),"")</f>
        <v/>
      </c>
      <c r="AO27" s="4" t="s">
        <v>3</v>
      </c>
      <c r="AP27" s="66" t="str">
        <f t="shared" ref="AP27" si="189">IF(AND((AP26&gt;0),(AP25&gt;0)),(AP26/AP25),"")</f>
        <v/>
      </c>
      <c r="AQ27" s="4" t="s">
        <v>3</v>
      </c>
      <c r="AR27" s="66" t="str">
        <f t="shared" ref="AR27" si="190">IF(AND((AR26&gt;0),(AR25&gt;0)),(AR26/AR25),"")</f>
        <v/>
      </c>
      <c r="AS27" s="4" t="s">
        <v>3</v>
      </c>
      <c r="AT27" s="66" t="str">
        <f t="shared" ref="AT27" si="191">IF(AND((AT26&gt;0),(AT25&gt;0)),(AT26/AT25),"")</f>
        <v/>
      </c>
      <c r="AU27" s="4" t="s">
        <v>3</v>
      </c>
      <c r="AV27" s="66" t="str">
        <f t="shared" ref="AV27" si="192">IF(AND((AV26&gt;0),(AV25&gt;0)),(AV26/AV25),"")</f>
        <v/>
      </c>
      <c r="AW27" s="4" t="s">
        <v>3</v>
      </c>
      <c r="AX27" s="66" t="str">
        <f t="shared" ref="AX27" si="193">IF(AND((AX26&gt;0),(AX25&gt;0)),(AX26/AX25),"")</f>
        <v/>
      </c>
      <c r="AY27" s="4" t="s">
        <v>3</v>
      </c>
      <c r="AZ27" s="66" t="str">
        <f t="shared" ref="AZ27" si="194">IF(AND((AZ26&gt;0),(AZ25&gt;0)),(AZ26/AZ25),"")</f>
        <v/>
      </c>
      <c r="BA27" s="4" t="s">
        <v>3</v>
      </c>
      <c r="BB27" s="66" t="str">
        <f t="shared" ref="BB27" si="195">IF(AND((BB26&gt;0),(BB25&gt;0)),(BB26/BB25),"")</f>
        <v/>
      </c>
      <c r="BC27" s="4" t="s">
        <v>3</v>
      </c>
      <c r="BD27" s="66" t="str">
        <f t="shared" ref="BD27" si="196">IF(AND((BD26&gt;0),(BD25&gt;0)),(BD26/BD25),"")</f>
        <v/>
      </c>
      <c r="BE27" s="4" t="s">
        <v>3</v>
      </c>
      <c r="BF27" s="66" t="str">
        <f t="shared" ref="BF27" si="197">IF(AND((BF26&gt;0),(BF25&gt;0)),(BF26/BF25),"")</f>
        <v/>
      </c>
      <c r="BG27" s="4" t="s">
        <v>3</v>
      </c>
      <c r="BH27" s="66" t="str">
        <f t="shared" ref="BH27" si="198">IF(AND((BH26&gt;0),(BH25&gt;0)),(BH26/BH25),"")</f>
        <v/>
      </c>
      <c r="BI27" s="4" t="s">
        <v>3</v>
      </c>
      <c r="BK27" s="57" t="s">
        <v>26</v>
      </c>
      <c r="BL27" s="30">
        <f t="shared" si="16"/>
        <v>2</v>
      </c>
      <c r="BM27" s="40">
        <f t="shared" si="17"/>
        <v>0.16666666666666666</v>
      </c>
      <c r="BN27" s="22" t="str">
        <f t="shared" si="18"/>
        <v>–</v>
      </c>
      <c r="BO27" s="41">
        <f t="shared" si="19"/>
        <v>0.18749999999999997</v>
      </c>
      <c r="BP27" s="24" t="str">
        <f t="shared" si="20"/>
        <v/>
      </c>
      <c r="BQ27" s="6" t="s">
        <v>3</v>
      </c>
      <c r="BR27" s="26" t="str">
        <f t="shared" si="21"/>
        <v/>
      </c>
      <c r="BS27" s="42">
        <f t="shared" si="22"/>
        <v>0.17708333333333331</v>
      </c>
      <c r="BT27" s="28" t="s">
        <v>3</v>
      </c>
      <c r="BU27" s="43">
        <f t="shared" si="23"/>
        <v>1.4731391274719726E-2</v>
      </c>
      <c r="BV27" s="29" t="s">
        <v>3</v>
      </c>
    </row>
    <row r="28" spans="1:74" ht="12.75" customHeight="1" x14ac:dyDescent="0.2">
      <c r="A28" s="15" t="s">
        <v>15</v>
      </c>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17"/>
      <c r="AC28" s="3"/>
      <c r="AD28" s="17"/>
      <c r="AE28" s="3"/>
      <c r="AF28" s="17"/>
      <c r="AG28" s="3"/>
      <c r="AH28" s="17"/>
      <c r="AI28" s="3"/>
      <c r="AJ28" s="17"/>
      <c r="AK28" s="3"/>
      <c r="AL28" s="17"/>
      <c r="AM28" s="3"/>
      <c r="AN28" s="17"/>
      <c r="AO28" s="3"/>
      <c r="AP28" s="17"/>
      <c r="AQ28" s="3"/>
      <c r="AR28" s="17"/>
      <c r="AS28" s="3"/>
      <c r="AT28" s="17"/>
      <c r="AU28" s="3"/>
      <c r="AV28" s="17"/>
      <c r="AW28" s="3"/>
      <c r="AX28" s="17"/>
      <c r="AY28" s="3"/>
      <c r="AZ28" s="17"/>
      <c r="BA28" s="3"/>
      <c r="BB28" s="17"/>
      <c r="BC28" s="3"/>
      <c r="BD28" s="17"/>
      <c r="BE28" s="3"/>
      <c r="BF28" s="17"/>
      <c r="BG28" s="3"/>
      <c r="BH28" s="17"/>
      <c r="BI28" s="3"/>
      <c r="BK28" s="56" t="s">
        <v>15</v>
      </c>
      <c r="BL28" s="30"/>
      <c r="BM28" s="21"/>
      <c r="BN28" s="22"/>
      <c r="BO28" s="23"/>
      <c r="BP28" s="24"/>
      <c r="BQ28" s="25"/>
      <c r="BR28" s="26"/>
      <c r="BS28" s="27"/>
      <c r="BT28" s="28"/>
      <c r="BU28" s="22"/>
      <c r="BV28" s="29"/>
    </row>
    <row r="29" spans="1:74" ht="12.75" customHeight="1" x14ac:dyDescent="0.2">
      <c r="A29" s="10" t="s">
        <v>24</v>
      </c>
      <c r="B29" s="19">
        <v>6.4</v>
      </c>
      <c r="C29" s="4">
        <f>IF(AND((B29&gt;0),(B$4&gt;0)),(B29/B$4*100),"")</f>
        <v>57.657657657657658</v>
      </c>
      <c r="D29" s="19">
        <v>6.7</v>
      </c>
      <c r="E29" s="4">
        <f>IF(AND((D29&gt;0),(D$4&gt;0)),(D29/D$4*100),"")</f>
        <v>47.183098591549296</v>
      </c>
      <c r="F29" s="19"/>
      <c r="G29" s="4" t="str">
        <f>IF(AND((F29&gt;0),(F$4&gt;0)),(F29/F$4*100),"")</f>
        <v/>
      </c>
      <c r="H29" s="19"/>
      <c r="I29" s="4" t="str">
        <f>IF(AND((H29&gt;0),(H$4&gt;0)),(H29/H$4*100),"")</f>
        <v/>
      </c>
      <c r="J29" s="19"/>
      <c r="K29" s="4" t="str">
        <f>IF(AND((J29&gt;0),(J$4&gt;0)),(J29/J$4*100),"")</f>
        <v/>
      </c>
      <c r="L29" s="19"/>
      <c r="M29" s="4" t="str">
        <f>IF(AND((L29&gt;0),(L$4&gt;0)),(L29/L$4*100),"")</f>
        <v/>
      </c>
      <c r="N29" s="19"/>
      <c r="O29" s="4" t="str">
        <f>IF(AND((N29&gt;0),(N$4&gt;0)),(N29/N$4*100),"")</f>
        <v/>
      </c>
      <c r="P29" s="19"/>
      <c r="Q29" s="4" t="str">
        <f>IF(AND((P29&gt;0),(P$4&gt;0)),(P29/P$4*100),"")</f>
        <v/>
      </c>
      <c r="R29" s="19"/>
      <c r="S29" s="4" t="str">
        <f>IF(AND((R29&gt;0),(R$4&gt;0)),(R29/R$4*100),"")</f>
        <v/>
      </c>
      <c r="T29" s="19"/>
      <c r="U29" s="4" t="str">
        <f>IF(AND((T29&gt;0),(T$4&gt;0)),(T29/T$4*100),"")</f>
        <v/>
      </c>
      <c r="V29" s="19"/>
      <c r="W29" s="4" t="str">
        <f>IF(AND((V29&gt;0),(V$4&gt;0)),(V29/V$4*100),"")</f>
        <v/>
      </c>
      <c r="X29" s="19"/>
      <c r="Y29" s="4" t="str">
        <f>IF(AND((X29&gt;0),(X$4&gt;0)),(X29/X$4*100),"")</f>
        <v/>
      </c>
      <c r="Z29" s="19"/>
      <c r="AA29" s="4" t="str">
        <f>IF(AND((Z29&gt;0),(Z$4&gt;0)),(Z29/Z$4*100),"")</f>
        <v/>
      </c>
      <c r="AB29" s="19"/>
      <c r="AC29" s="4" t="str">
        <f>IF(AND((AB29&gt;0),(AB$4&gt;0)),(AB29/AB$4*100),"")</f>
        <v/>
      </c>
      <c r="AD29" s="19"/>
      <c r="AE29" s="4" t="str">
        <f t="shared" ref="AE29:AE30" si="199">IF(AND((AD29&gt;0),(AD$4&gt;0)),(AD29/AD$4*100),"")</f>
        <v/>
      </c>
      <c r="AF29" s="19"/>
      <c r="AG29" s="4" t="str">
        <f t="shared" ref="AG29:AG30" si="200">IF(AND((AF29&gt;0),(AF$4&gt;0)),(AF29/AF$4*100),"")</f>
        <v/>
      </c>
      <c r="AH29" s="19"/>
      <c r="AI29" s="4" t="str">
        <f t="shared" ref="AI29:AI30" si="201">IF(AND((AH29&gt;0),(AH$4&gt;0)),(AH29/AH$4*100),"")</f>
        <v/>
      </c>
      <c r="AJ29" s="19"/>
      <c r="AK29" s="4" t="str">
        <f t="shared" ref="AK29:AK30" si="202">IF(AND((AJ29&gt;0),(AJ$4&gt;0)),(AJ29/AJ$4*100),"")</f>
        <v/>
      </c>
      <c r="AL29" s="19"/>
      <c r="AM29" s="4" t="str">
        <f t="shared" ref="AM29:AM30" si="203">IF(AND((AL29&gt;0),(AL$4&gt;0)),(AL29/AL$4*100),"")</f>
        <v/>
      </c>
      <c r="AN29" s="19"/>
      <c r="AO29" s="4" t="str">
        <f t="shared" ref="AO29:AO30" si="204">IF(AND((AN29&gt;0),(AN$4&gt;0)),(AN29/AN$4*100),"")</f>
        <v/>
      </c>
      <c r="AP29" s="19"/>
      <c r="AQ29" s="4" t="str">
        <f t="shared" ref="AQ29:AQ30" si="205">IF(AND((AP29&gt;0),(AP$4&gt;0)),(AP29/AP$4*100),"")</f>
        <v/>
      </c>
      <c r="AR29" s="19"/>
      <c r="AS29" s="4" t="str">
        <f t="shared" ref="AS29:AS30" si="206">IF(AND((AR29&gt;0),(AR$4&gt;0)),(AR29/AR$4*100),"")</f>
        <v/>
      </c>
      <c r="AT29" s="19"/>
      <c r="AU29" s="4" t="str">
        <f t="shared" ref="AU29:AU30" si="207">IF(AND((AT29&gt;0),(AT$4&gt;0)),(AT29/AT$4*100),"")</f>
        <v/>
      </c>
      <c r="AV29" s="19"/>
      <c r="AW29" s="4" t="str">
        <f t="shared" ref="AW29:AW30" si="208">IF(AND((AV29&gt;0),(AV$4&gt;0)),(AV29/AV$4*100),"")</f>
        <v/>
      </c>
      <c r="AX29" s="19"/>
      <c r="AY29" s="4" t="str">
        <f t="shared" ref="AY29:AY30" si="209">IF(AND((AX29&gt;0),(AX$4&gt;0)),(AX29/AX$4*100),"")</f>
        <v/>
      </c>
      <c r="AZ29" s="19"/>
      <c r="BA29" s="4" t="str">
        <f t="shared" ref="BA29:BA30" si="210">IF(AND((AZ29&gt;0),(AZ$4&gt;0)),(AZ29/AZ$4*100),"")</f>
        <v/>
      </c>
      <c r="BB29" s="19"/>
      <c r="BC29" s="4" t="str">
        <f t="shared" ref="BC29:BC30" si="211">IF(AND((BB29&gt;0),(BB$4&gt;0)),(BB29/BB$4*100),"")</f>
        <v/>
      </c>
      <c r="BD29" s="19"/>
      <c r="BE29" s="4" t="str">
        <f t="shared" ref="BE29:BE30" si="212">IF(AND((BD29&gt;0),(BD$4&gt;0)),(BD29/BD$4*100),"")</f>
        <v/>
      </c>
      <c r="BF29" s="19"/>
      <c r="BG29" s="4" t="str">
        <f t="shared" ref="BG29:BG30" si="213">IF(AND((BF29&gt;0),(BF$4&gt;0)),(BF29/BF$4*100),"")</f>
        <v/>
      </c>
      <c r="BH29" s="19"/>
      <c r="BI29" s="4" t="str">
        <f t="shared" ref="BI29:BI30" si="214">IF(AND((BH29&gt;0),(BH$4&gt;0)),(BH29/BH$4*100),"")</f>
        <v/>
      </c>
      <c r="BK29" s="57" t="s">
        <v>24</v>
      </c>
      <c r="BL29" s="30">
        <f t="shared" si="16"/>
        <v>2</v>
      </c>
      <c r="BM29" s="31">
        <f t="shared" si="17"/>
        <v>6.4</v>
      </c>
      <c r="BN29" s="32" t="str">
        <f t="shared" si="18"/>
        <v>–</v>
      </c>
      <c r="BO29" s="33">
        <f t="shared" si="19"/>
        <v>6.7</v>
      </c>
      <c r="BP29" s="34">
        <f t="shared" si="20"/>
        <v>47.183098591549296</v>
      </c>
      <c r="BQ29" s="35" t="str">
        <f t="shared" si="40"/>
        <v>–</v>
      </c>
      <c r="BR29" s="36">
        <f t="shared" si="21"/>
        <v>57.657657657657658</v>
      </c>
      <c r="BS29" s="37">
        <f t="shared" si="22"/>
        <v>6.5500000000000007</v>
      </c>
      <c r="BT29" s="38">
        <f t="shared" si="22"/>
        <v>52.420378124603474</v>
      </c>
      <c r="BU29" s="32">
        <f t="shared" si="23"/>
        <v>0.21213203435596412</v>
      </c>
      <c r="BV29" s="39">
        <f t="shared" si="23"/>
        <v>7.4066317455842539</v>
      </c>
    </row>
    <row r="30" spans="1:74" ht="12.75" customHeight="1" x14ac:dyDescent="0.2">
      <c r="A30" s="10" t="s">
        <v>25</v>
      </c>
      <c r="B30" s="19">
        <v>1.3</v>
      </c>
      <c r="C30" s="4">
        <f>IF(AND((B30&gt;0),(B$4&gt;0)),(B30/B$4*100),"")</f>
        <v>11.711711711711713</v>
      </c>
      <c r="D30" s="19">
        <v>1</v>
      </c>
      <c r="E30" s="4">
        <f>IF(AND((D30&gt;0),(D$4&gt;0)),(D30/D$4*100),"")</f>
        <v>7.042253521126761</v>
      </c>
      <c r="F30" s="19"/>
      <c r="G30" s="4" t="str">
        <f>IF(AND((F30&gt;0),(F$4&gt;0)),(F30/F$4*100),"")</f>
        <v/>
      </c>
      <c r="H30" s="19"/>
      <c r="I30" s="4" t="str">
        <f>IF(AND((H30&gt;0),(H$4&gt;0)),(H30/H$4*100),"")</f>
        <v/>
      </c>
      <c r="J30" s="19"/>
      <c r="K30" s="4" t="str">
        <f>IF(AND((J30&gt;0),(J$4&gt;0)),(J30/J$4*100),"")</f>
        <v/>
      </c>
      <c r="L30" s="19"/>
      <c r="M30" s="4" t="str">
        <f>IF(AND((L30&gt;0),(L$4&gt;0)),(L30/L$4*100),"")</f>
        <v/>
      </c>
      <c r="N30" s="19"/>
      <c r="O30" s="4" t="str">
        <f>IF(AND((N30&gt;0),(N$4&gt;0)),(N30/N$4*100),"")</f>
        <v/>
      </c>
      <c r="P30" s="19"/>
      <c r="Q30" s="4" t="str">
        <f>IF(AND((P30&gt;0),(P$4&gt;0)),(P30/P$4*100),"")</f>
        <v/>
      </c>
      <c r="R30" s="19"/>
      <c r="S30" s="4" t="str">
        <f>IF(AND((R30&gt;0),(R$4&gt;0)),(R30/R$4*100),"")</f>
        <v/>
      </c>
      <c r="T30" s="19"/>
      <c r="U30" s="4" t="str">
        <f>IF(AND((T30&gt;0),(T$4&gt;0)),(T30/T$4*100),"")</f>
        <v/>
      </c>
      <c r="V30" s="19"/>
      <c r="W30" s="4" t="str">
        <f>IF(AND((V30&gt;0),(V$4&gt;0)),(V30/V$4*100),"")</f>
        <v/>
      </c>
      <c r="X30" s="19"/>
      <c r="Y30" s="4" t="str">
        <f>IF(AND((X30&gt;0),(X$4&gt;0)),(X30/X$4*100),"")</f>
        <v/>
      </c>
      <c r="Z30" s="19"/>
      <c r="AA30" s="4" t="str">
        <f>IF(AND((Z30&gt;0),(Z$4&gt;0)),(Z30/Z$4*100),"")</f>
        <v/>
      </c>
      <c r="AB30" s="19"/>
      <c r="AC30" s="4" t="str">
        <f>IF(AND((AB30&gt;0),(AB$4&gt;0)),(AB30/AB$4*100),"")</f>
        <v/>
      </c>
      <c r="AD30" s="19"/>
      <c r="AE30" s="4" t="str">
        <f t="shared" si="199"/>
        <v/>
      </c>
      <c r="AF30" s="19"/>
      <c r="AG30" s="4" t="str">
        <f t="shared" si="200"/>
        <v/>
      </c>
      <c r="AH30" s="19"/>
      <c r="AI30" s="4" t="str">
        <f t="shared" si="201"/>
        <v/>
      </c>
      <c r="AJ30" s="19"/>
      <c r="AK30" s="4" t="str">
        <f t="shared" si="202"/>
        <v/>
      </c>
      <c r="AL30" s="19"/>
      <c r="AM30" s="4" t="str">
        <f t="shared" si="203"/>
        <v/>
      </c>
      <c r="AN30" s="19"/>
      <c r="AO30" s="4" t="str">
        <f t="shared" si="204"/>
        <v/>
      </c>
      <c r="AP30" s="19"/>
      <c r="AQ30" s="4" t="str">
        <f t="shared" si="205"/>
        <v/>
      </c>
      <c r="AR30" s="19"/>
      <c r="AS30" s="4" t="str">
        <f t="shared" si="206"/>
        <v/>
      </c>
      <c r="AT30" s="19"/>
      <c r="AU30" s="4" t="str">
        <f t="shared" si="207"/>
        <v/>
      </c>
      <c r="AV30" s="19"/>
      <c r="AW30" s="4" t="str">
        <f t="shared" si="208"/>
        <v/>
      </c>
      <c r="AX30" s="19"/>
      <c r="AY30" s="4" t="str">
        <f t="shared" si="209"/>
        <v/>
      </c>
      <c r="AZ30" s="19"/>
      <c r="BA30" s="4" t="str">
        <f t="shared" si="210"/>
        <v/>
      </c>
      <c r="BB30" s="19"/>
      <c r="BC30" s="4" t="str">
        <f t="shared" si="211"/>
        <v/>
      </c>
      <c r="BD30" s="19"/>
      <c r="BE30" s="4" t="str">
        <f t="shared" si="212"/>
        <v/>
      </c>
      <c r="BF30" s="19"/>
      <c r="BG30" s="4" t="str">
        <f t="shared" si="213"/>
        <v/>
      </c>
      <c r="BH30" s="19"/>
      <c r="BI30" s="4" t="str">
        <f t="shared" si="214"/>
        <v/>
      </c>
      <c r="BK30" s="57" t="s">
        <v>25</v>
      </c>
      <c r="BL30" s="30">
        <f t="shared" si="16"/>
        <v>2</v>
      </c>
      <c r="BM30" s="31">
        <f t="shared" si="17"/>
        <v>1</v>
      </c>
      <c r="BN30" s="32" t="str">
        <f t="shared" si="18"/>
        <v>–</v>
      </c>
      <c r="BO30" s="33">
        <f t="shared" si="19"/>
        <v>1.3</v>
      </c>
      <c r="BP30" s="34">
        <f t="shared" si="20"/>
        <v>7.042253521126761</v>
      </c>
      <c r="BQ30" s="35" t="str">
        <f t="shared" si="40"/>
        <v>–</v>
      </c>
      <c r="BR30" s="36">
        <f t="shared" si="21"/>
        <v>11.711711711711713</v>
      </c>
      <c r="BS30" s="37">
        <f t="shared" si="22"/>
        <v>1.1499999999999999</v>
      </c>
      <c r="BT30" s="38">
        <f t="shared" si="22"/>
        <v>9.3769826164192374</v>
      </c>
      <c r="BU30" s="32">
        <f t="shared" si="23"/>
        <v>0.21213203435596617</v>
      </c>
      <c r="BV30" s="39">
        <f t="shared" si="23"/>
        <v>3.3018055510296782</v>
      </c>
    </row>
    <row r="31" spans="1:74" ht="12.75" customHeight="1" thickBot="1" x14ac:dyDescent="0.25">
      <c r="A31" s="10" t="s">
        <v>26</v>
      </c>
      <c r="B31" s="66">
        <f>IF(AND((B30&gt;0),(B29&gt;0)),(B30/B29),"")</f>
        <v>0.203125</v>
      </c>
      <c r="C31" s="4" t="s">
        <v>3</v>
      </c>
      <c r="D31" s="66">
        <f>IF(AND((D30&gt;0),(D29&gt;0)),(D30/D29),"")</f>
        <v>0.14925373134328357</v>
      </c>
      <c r="E31" s="4" t="s">
        <v>3</v>
      </c>
      <c r="F31" s="66" t="str">
        <f>IF(AND((F30&gt;0),(F29&gt;0)),(F30/F29),"")</f>
        <v/>
      </c>
      <c r="G31" s="4" t="s">
        <v>3</v>
      </c>
      <c r="H31" s="66" t="str">
        <f>IF(AND((H30&gt;0),(H29&gt;0)),(H30/H29),"")</f>
        <v/>
      </c>
      <c r="I31" s="4" t="s">
        <v>3</v>
      </c>
      <c r="J31" s="66" t="str">
        <f>IF(AND((J30&gt;0),(J29&gt;0)),(J30/J29),"")</f>
        <v/>
      </c>
      <c r="K31" s="4" t="s">
        <v>3</v>
      </c>
      <c r="L31" s="66" t="str">
        <f>IF(AND((L30&gt;0),(L29&gt;0)),(L30/L29),"")</f>
        <v/>
      </c>
      <c r="M31" s="4" t="s">
        <v>3</v>
      </c>
      <c r="N31" s="66" t="str">
        <f>IF(AND((N30&gt;0),(N29&gt;0)),(N30/N29),"")</f>
        <v/>
      </c>
      <c r="O31" s="4" t="s">
        <v>3</v>
      </c>
      <c r="P31" s="66" t="str">
        <f>IF(AND((P30&gt;0),(P29&gt;0)),(P30/P29),"")</f>
        <v/>
      </c>
      <c r="Q31" s="4" t="s">
        <v>3</v>
      </c>
      <c r="R31" s="66" t="str">
        <f>IF(AND((R30&gt;0),(R29&gt;0)),(R30/R29),"")</f>
        <v/>
      </c>
      <c r="S31" s="4" t="s">
        <v>3</v>
      </c>
      <c r="T31" s="66" t="str">
        <f>IF(AND((T30&gt;0),(T29&gt;0)),(T30/T29),"")</f>
        <v/>
      </c>
      <c r="U31" s="4" t="s">
        <v>3</v>
      </c>
      <c r="V31" s="66" t="str">
        <f>IF(AND((V30&gt;0),(V29&gt;0)),(V30/V29),"")</f>
        <v/>
      </c>
      <c r="W31" s="4" t="s">
        <v>3</v>
      </c>
      <c r="X31" s="66" t="str">
        <f>IF(AND((X30&gt;0),(X29&gt;0)),(X30/X29),"")</f>
        <v/>
      </c>
      <c r="Y31" s="4" t="s">
        <v>3</v>
      </c>
      <c r="Z31" s="66" t="str">
        <f>IF(AND((Z30&gt;0),(Z29&gt;0)),(Z30/Z29),"")</f>
        <v/>
      </c>
      <c r="AA31" s="4" t="s">
        <v>3</v>
      </c>
      <c r="AB31" s="66" t="str">
        <f>IF(AND((AB30&gt;0),(AB29&gt;0)),(AB30/AB29),"")</f>
        <v/>
      </c>
      <c r="AC31" s="4" t="s">
        <v>3</v>
      </c>
      <c r="AD31" s="66" t="str">
        <f t="shared" ref="AD31" si="215">IF(AND((AD30&gt;0),(AD29&gt;0)),(AD30/AD29),"")</f>
        <v/>
      </c>
      <c r="AE31" s="4" t="s">
        <v>3</v>
      </c>
      <c r="AF31" s="66" t="str">
        <f t="shared" ref="AF31" si="216">IF(AND((AF30&gt;0),(AF29&gt;0)),(AF30/AF29),"")</f>
        <v/>
      </c>
      <c r="AG31" s="4" t="s">
        <v>3</v>
      </c>
      <c r="AH31" s="66" t="str">
        <f t="shared" ref="AH31" si="217">IF(AND((AH30&gt;0),(AH29&gt;0)),(AH30/AH29),"")</f>
        <v/>
      </c>
      <c r="AI31" s="4" t="s">
        <v>3</v>
      </c>
      <c r="AJ31" s="66" t="str">
        <f t="shared" ref="AJ31" si="218">IF(AND((AJ30&gt;0),(AJ29&gt;0)),(AJ30/AJ29),"")</f>
        <v/>
      </c>
      <c r="AK31" s="4" t="s">
        <v>3</v>
      </c>
      <c r="AL31" s="66" t="str">
        <f t="shared" ref="AL31" si="219">IF(AND((AL30&gt;0),(AL29&gt;0)),(AL30/AL29),"")</f>
        <v/>
      </c>
      <c r="AM31" s="4" t="s">
        <v>3</v>
      </c>
      <c r="AN31" s="66" t="str">
        <f t="shared" ref="AN31" si="220">IF(AND((AN30&gt;0),(AN29&gt;0)),(AN30/AN29),"")</f>
        <v/>
      </c>
      <c r="AO31" s="4" t="s">
        <v>3</v>
      </c>
      <c r="AP31" s="66" t="str">
        <f t="shared" ref="AP31" si="221">IF(AND((AP30&gt;0),(AP29&gt;0)),(AP30/AP29),"")</f>
        <v/>
      </c>
      <c r="AQ31" s="4" t="s">
        <v>3</v>
      </c>
      <c r="AR31" s="66" t="str">
        <f t="shared" ref="AR31" si="222">IF(AND((AR30&gt;0),(AR29&gt;0)),(AR30/AR29),"")</f>
        <v/>
      </c>
      <c r="AS31" s="4" t="s">
        <v>3</v>
      </c>
      <c r="AT31" s="66" t="str">
        <f t="shared" ref="AT31" si="223">IF(AND((AT30&gt;0),(AT29&gt;0)),(AT30/AT29),"")</f>
        <v/>
      </c>
      <c r="AU31" s="4" t="s">
        <v>3</v>
      </c>
      <c r="AV31" s="66" t="str">
        <f t="shared" ref="AV31" si="224">IF(AND((AV30&gt;0),(AV29&gt;0)),(AV30/AV29),"")</f>
        <v/>
      </c>
      <c r="AW31" s="4" t="s">
        <v>3</v>
      </c>
      <c r="AX31" s="66" t="str">
        <f t="shared" ref="AX31" si="225">IF(AND((AX30&gt;0),(AX29&gt;0)),(AX30/AX29),"")</f>
        <v/>
      </c>
      <c r="AY31" s="4" t="s">
        <v>3</v>
      </c>
      <c r="AZ31" s="66" t="str">
        <f t="shared" ref="AZ31" si="226">IF(AND((AZ30&gt;0),(AZ29&gt;0)),(AZ30/AZ29),"")</f>
        <v/>
      </c>
      <c r="BA31" s="4" t="s">
        <v>3</v>
      </c>
      <c r="BB31" s="66" t="str">
        <f t="shared" ref="BB31" si="227">IF(AND((BB30&gt;0),(BB29&gt;0)),(BB30/BB29),"")</f>
        <v/>
      </c>
      <c r="BC31" s="4" t="s">
        <v>3</v>
      </c>
      <c r="BD31" s="66" t="str">
        <f t="shared" ref="BD31" si="228">IF(AND((BD30&gt;0),(BD29&gt;0)),(BD30/BD29),"")</f>
        <v/>
      </c>
      <c r="BE31" s="4" t="s">
        <v>3</v>
      </c>
      <c r="BF31" s="66" t="str">
        <f t="shared" ref="BF31" si="229">IF(AND((BF30&gt;0),(BF29&gt;0)),(BF30/BF29),"")</f>
        <v/>
      </c>
      <c r="BG31" s="4" t="s">
        <v>3</v>
      </c>
      <c r="BH31" s="66" t="str">
        <f t="shared" ref="BH31" si="230">IF(AND((BH30&gt;0),(BH29&gt;0)),(BH30/BH29),"")</f>
        <v/>
      </c>
      <c r="BI31" s="4" t="s">
        <v>3</v>
      </c>
      <c r="BK31" s="58" t="s">
        <v>26</v>
      </c>
      <c r="BL31" s="44">
        <f t="shared" si="16"/>
        <v>2</v>
      </c>
      <c r="BM31" s="45">
        <f t="shared" si="17"/>
        <v>0.14925373134328357</v>
      </c>
      <c r="BN31" s="46" t="str">
        <f t="shared" si="18"/>
        <v>–</v>
      </c>
      <c r="BO31" s="47">
        <f t="shared" si="19"/>
        <v>0.203125</v>
      </c>
      <c r="BP31" s="48" t="str">
        <f t="shared" si="20"/>
        <v/>
      </c>
      <c r="BQ31" s="49" t="s">
        <v>3</v>
      </c>
      <c r="BR31" s="50" t="str">
        <f t="shared" si="21"/>
        <v/>
      </c>
      <c r="BS31" s="51">
        <f t="shared" si="22"/>
        <v>0.17618936567164178</v>
      </c>
      <c r="BT31" s="52" t="s">
        <v>3</v>
      </c>
      <c r="BU31" s="53">
        <f t="shared" si="23"/>
        <v>3.8092739378286486E-2</v>
      </c>
      <c r="BV31" s="54" t="s">
        <v>3</v>
      </c>
    </row>
    <row r="32" spans="1:74" s="89" customFormat="1" ht="12.75" customHeight="1" x14ac:dyDescent="0.2">
      <c r="A32" s="84"/>
      <c r="B32" s="85"/>
      <c r="C32" s="86"/>
      <c r="D32" s="87"/>
      <c r="E32" s="88"/>
      <c r="F32" s="87"/>
      <c r="G32" s="88"/>
      <c r="H32" s="87"/>
      <c r="I32" s="88"/>
      <c r="J32" s="87"/>
      <c r="K32" s="88"/>
      <c r="L32" s="87"/>
      <c r="M32" s="88"/>
      <c r="N32" s="87"/>
      <c r="O32" s="88"/>
      <c r="P32" s="87"/>
      <c r="Q32" s="88"/>
      <c r="R32" s="87"/>
      <c r="S32" s="88"/>
      <c r="T32" s="87"/>
      <c r="U32" s="88"/>
      <c r="V32" s="87"/>
      <c r="W32" s="88"/>
      <c r="X32" s="87"/>
      <c r="Y32" s="88"/>
      <c r="Z32" s="87"/>
      <c r="AA32" s="88"/>
      <c r="AB32" s="87"/>
      <c r="AC32" s="88"/>
      <c r="AD32" s="87"/>
      <c r="AE32" s="88"/>
      <c r="AF32" s="87"/>
      <c r="AG32" s="88"/>
      <c r="AH32" s="87"/>
      <c r="AI32" s="88"/>
      <c r="AJ32" s="87"/>
      <c r="AK32" s="88"/>
      <c r="AL32" s="87"/>
      <c r="AM32" s="88"/>
      <c r="AN32" s="87"/>
      <c r="AO32" s="88"/>
      <c r="AP32" s="87"/>
      <c r="AQ32" s="88"/>
      <c r="AR32" s="87"/>
      <c r="AS32" s="88"/>
      <c r="AT32" s="87"/>
      <c r="AU32" s="88"/>
      <c r="AV32" s="87"/>
      <c r="AW32" s="88"/>
      <c r="AX32" s="87"/>
      <c r="AY32" s="88"/>
      <c r="AZ32" s="87"/>
      <c r="BA32" s="88"/>
      <c r="BB32" s="87"/>
      <c r="BC32" s="88"/>
      <c r="BD32" s="87"/>
      <c r="BE32" s="88"/>
      <c r="BF32" s="87"/>
      <c r="BG32" s="88"/>
      <c r="BH32" s="87"/>
      <c r="BI32" s="88"/>
      <c r="BK32" s="90"/>
      <c r="BL32" s="91"/>
      <c r="BM32" s="92"/>
      <c r="BN32" s="83"/>
      <c r="BO32" s="93"/>
      <c r="BP32" s="94"/>
      <c r="BQ32" s="95"/>
      <c r="BR32" s="96"/>
      <c r="BS32" s="97"/>
      <c r="BT32" s="95"/>
      <c r="BU32" s="97"/>
      <c r="BV32" s="95"/>
    </row>
  </sheetData>
  <sheetProtection formatCells="0" formatColumns="0" formatRows="0" insertColumns="0" insertRows="0" deleteColumns="0" deleteRows="0"/>
  <mergeCells count="37">
    <mergeCell ref="X1:Y1"/>
    <mergeCell ref="B1:C1"/>
    <mergeCell ref="D1:E1"/>
    <mergeCell ref="F1:G1"/>
    <mergeCell ref="H1:I1"/>
    <mergeCell ref="J1:K1"/>
    <mergeCell ref="L1:M1"/>
    <mergeCell ref="N1:O1"/>
    <mergeCell ref="P1:Q1"/>
    <mergeCell ref="R1:S1"/>
    <mergeCell ref="T1:U1"/>
    <mergeCell ref="V1:W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BM2:BO2"/>
    <mergeCell ref="BP2:BR2"/>
    <mergeCell ref="AX1:AY1"/>
    <mergeCell ref="AZ1:BA1"/>
    <mergeCell ref="BB1:BC1"/>
    <mergeCell ref="BD1:BE1"/>
    <mergeCell ref="BF1:BG1"/>
    <mergeCell ref="BH1:BI1"/>
    <mergeCell ref="BK1:BK2"/>
    <mergeCell ref="BL1:BL2"/>
    <mergeCell ref="BM1:BR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7C80"/>
  </sheetPr>
  <dimension ref="A1:Z16"/>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0.85546875" style="129" bestFit="1" customWidth="1"/>
    <col min="2" max="2" width="16.85546875" style="78" customWidth="1"/>
    <col min="3" max="3" width="9.140625" style="64"/>
    <col min="4" max="4" width="9.140625" style="63" customWidth="1"/>
    <col min="5" max="10" width="9.140625" style="63"/>
    <col min="11" max="12" width="11.28515625" style="63" customWidth="1"/>
    <col min="13" max="14" width="9.140625" style="63"/>
    <col min="15" max="16" width="6.7109375" style="63" customWidth="1"/>
    <col min="17" max="17" width="12.5703125" style="63" customWidth="1"/>
    <col min="18" max="19" width="6.7109375" style="63" customWidth="1"/>
    <col min="20" max="20" width="12.5703125" style="63" customWidth="1"/>
    <col min="21" max="22" width="6.7109375" style="63" customWidth="1"/>
    <col min="23" max="23" width="12.5703125" style="63" customWidth="1"/>
    <col min="24" max="25" width="6.7109375" style="63" customWidth="1"/>
    <col min="26" max="26" width="12.5703125" style="63" customWidth="1"/>
    <col min="27" max="16384" width="9.140625" style="63"/>
  </cols>
  <sheetData>
    <row r="1" spans="1:26" ht="38.25" x14ac:dyDescent="0.2">
      <c r="A1" s="127" t="s">
        <v>47</v>
      </c>
      <c r="B1" s="79" t="s">
        <v>48</v>
      </c>
      <c r="C1" s="65" t="s">
        <v>31</v>
      </c>
      <c r="D1" s="80" t="s">
        <v>4</v>
      </c>
      <c r="E1" s="80" t="s">
        <v>23</v>
      </c>
      <c r="F1" s="80" t="s">
        <v>32</v>
      </c>
      <c r="G1" s="80" t="s">
        <v>33</v>
      </c>
      <c r="H1" s="80" t="s">
        <v>34</v>
      </c>
      <c r="I1" s="80" t="s">
        <v>35</v>
      </c>
      <c r="J1" s="80" t="s">
        <v>36</v>
      </c>
      <c r="K1" s="80" t="s">
        <v>37</v>
      </c>
      <c r="L1" s="80" t="s">
        <v>38</v>
      </c>
      <c r="M1" s="80" t="s">
        <v>62</v>
      </c>
      <c r="N1" s="80" t="s">
        <v>5</v>
      </c>
      <c r="O1" s="80" t="s">
        <v>49</v>
      </c>
      <c r="P1" s="80" t="s">
        <v>50</v>
      </c>
      <c r="Q1" s="80" t="s">
        <v>51</v>
      </c>
      <c r="R1" s="80" t="s">
        <v>52</v>
      </c>
      <c r="S1" s="80" t="s">
        <v>53</v>
      </c>
      <c r="T1" s="80" t="s">
        <v>54</v>
      </c>
      <c r="U1" s="80" t="s">
        <v>55</v>
      </c>
      <c r="V1" s="80" t="s">
        <v>56</v>
      </c>
      <c r="W1" s="80" t="s">
        <v>57</v>
      </c>
      <c r="X1" s="80" t="s">
        <v>58</v>
      </c>
      <c r="Y1" s="80" t="s">
        <v>59</v>
      </c>
      <c r="Z1" s="80" t="s">
        <v>60</v>
      </c>
    </row>
    <row r="2" spans="1:26" x14ac:dyDescent="0.2">
      <c r="A2" s="128" t="str">
        <f>'general info'!D2</f>
        <v>Hypechiniscus geminis</v>
      </c>
      <c r="B2" s="123" t="str">
        <f>'general info'!D3</f>
        <v>JP.006</v>
      </c>
      <c r="C2" s="98" t="str">
        <f>females!B1</f>
        <v>1 (HOL)</v>
      </c>
      <c r="D2" s="99">
        <f>IF(females!B3&gt;0,females!B3,"")</f>
        <v>209</v>
      </c>
      <c r="E2" s="103">
        <f>IF(females!B4&gt;0,females!B4,"")</f>
        <v>23.3</v>
      </c>
      <c r="F2" s="103" t="str">
        <f>IF(females!B6&gt;0,females!B6,"")</f>
        <v/>
      </c>
      <c r="G2" s="103">
        <f>IF(females!B7&gt;0,females!B7,"")</f>
        <v>6.5</v>
      </c>
      <c r="H2" s="103">
        <f>IF(females!B8&gt;0,females!B8,"")</f>
        <v>14</v>
      </c>
      <c r="I2" s="103">
        <f>IF(females!B9&gt;0,females!B9,"")</f>
        <v>5</v>
      </c>
      <c r="J2" s="103">
        <f>IF(females!B10&gt;0,females!B10,"")</f>
        <v>16.7</v>
      </c>
      <c r="K2" s="104">
        <f>IF(females!B11&gt;0,females!B11,"")</f>
        <v>7.9904306220095686E-2</v>
      </c>
      <c r="L2" s="105" t="str">
        <f>IF(females!B12&gt;0,females!B12,"")</f>
        <v/>
      </c>
      <c r="M2" s="106">
        <f>IF(females!B14&gt;0,females!B14,"")</f>
        <v>72.7</v>
      </c>
      <c r="N2" s="103">
        <f>IF(females!B15&gt;0,females!B15,"")</f>
        <v>2.5</v>
      </c>
      <c r="O2" s="103">
        <f>IF(females!B17&gt;0,females!B17,"")</f>
        <v>10.9</v>
      </c>
      <c r="P2" s="103">
        <f>IF(females!B18&gt;0,females!B18,"")</f>
        <v>1.8</v>
      </c>
      <c r="Q2" s="104">
        <f>IF(females!B19&gt;0,females!B19,"")</f>
        <v>0.16513761467889909</v>
      </c>
      <c r="R2" s="103">
        <f>IF(females!B21&gt;0,females!B21,"")</f>
        <v>11.6</v>
      </c>
      <c r="S2" s="103">
        <f>IF(females!B22&gt;0,females!B22,"")</f>
        <v>2</v>
      </c>
      <c r="T2" s="104">
        <f>IF(females!B23&gt;0,females!B23,"")</f>
        <v>0.17241379310344829</v>
      </c>
      <c r="U2" s="103">
        <f>IF(females!B25&gt;0,females!B25,"")</f>
        <v>11.1</v>
      </c>
      <c r="V2" s="107">
        <f>IF(females!B26&gt;0,females!B26,"")</f>
        <v>1.6</v>
      </c>
      <c r="W2" s="108">
        <f>IF(females!B27&gt;0,females!B27,"")</f>
        <v>0.14414414414414414</v>
      </c>
      <c r="X2" s="107">
        <f>IF(females!B29&gt;0,females!B29,"")</f>
        <v>12.3</v>
      </c>
      <c r="Y2" s="107">
        <f>IF(females!B30&gt;0,females!B30,"")</f>
        <v>1.9</v>
      </c>
      <c r="Z2" s="108">
        <f>IF(females!B31&gt;0,females!B31,"")</f>
        <v>0.15447154471544713</v>
      </c>
    </row>
    <row r="3" spans="1:26" x14ac:dyDescent="0.2">
      <c r="A3" s="127" t="str">
        <f t="shared" ref="A3:B16" si="0">A$2</f>
        <v>Hypechiniscus geminis</v>
      </c>
      <c r="B3" s="77" t="str">
        <f>B$2</f>
        <v>JP.006</v>
      </c>
      <c r="C3" s="98">
        <f>females!D1</f>
        <v>2</v>
      </c>
      <c r="D3" s="99">
        <f>IF(females!D3&gt;0,females!D3,"")</f>
        <v>180</v>
      </c>
      <c r="E3" s="109">
        <f>IF(females!D4&gt;0,females!D4,"")</f>
        <v>18.600000000000001</v>
      </c>
      <c r="F3" s="109">
        <f>IF(females!D6&gt;0,females!D6,"")</f>
        <v>10.3</v>
      </c>
      <c r="G3" s="109">
        <f>IF(females!D7&gt;0,females!D7,"")</f>
        <v>5.9</v>
      </c>
      <c r="H3" s="109" t="str">
        <f>IF(females!D8&gt;0,females!D8,"")</f>
        <v/>
      </c>
      <c r="I3" s="109">
        <f>IF(females!D9&gt;0,females!D9,"")</f>
        <v>5.4</v>
      </c>
      <c r="J3" s="109">
        <f>IF(females!D10&gt;0,females!D10,"")</f>
        <v>18.7</v>
      </c>
      <c r="K3" s="108">
        <f>IF(females!D11&gt;0,females!D11,"")</f>
        <v>0.10388888888888889</v>
      </c>
      <c r="L3" s="110" t="str">
        <f>IF(females!D12&gt;0,females!D12,"")</f>
        <v/>
      </c>
      <c r="M3" s="111">
        <f>IF(females!D14&gt;0,females!D14,"")</f>
        <v>59.8</v>
      </c>
      <c r="N3" s="109" t="str">
        <f>IF(females!D15&gt;0,females!D15,"")</f>
        <v/>
      </c>
      <c r="O3" s="109">
        <f>IF(females!D17&gt;0,females!D17,"")</f>
        <v>10.6</v>
      </c>
      <c r="P3" s="109">
        <f>IF(females!D18&gt;0,females!D18,"")</f>
        <v>1.8</v>
      </c>
      <c r="Q3" s="108">
        <f>IF(females!D19&gt;0,females!D19,"")</f>
        <v>0.169811320754717</v>
      </c>
      <c r="R3" s="109">
        <f>IF(females!D21&gt;0,females!D21,"")</f>
        <v>10.5</v>
      </c>
      <c r="S3" s="109" t="str">
        <f>IF(females!D22&gt;0,females!D22,"")</f>
        <v/>
      </c>
      <c r="T3" s="108" t="str">
        <f>IF(females!D23&gt;0,females!D23,"")</f>
        <v/>
      </c>
      <c r="U3" s="109">
        <f>IF(females!D25&gt;0,females!D25,"")</f>
        <v>10.1</v>
      </c>
      <c r="V3" s="107">
        <f>IF(females!D26&gt;0,females!D26,"")</f>
        <v>1.4</v>
      </c>
      <c r="W3" s="108">
        <f>IF(females!D27&gt;0,females!D27,"")</f>
        <v>0.1386138613861386</v>
      </c>
      <c r="X3" s="107">
        <f>IF(females!D29&gt;0,females!D29,"")</f>
        <v>11.5</v>
      </c>
      <c r="Y3" s="107" t="str">
        <f>IF(females!D30&gt;0,females!D30,"")</f>
        <v/>
      </c>
      <c r="Z3" s="108" t="str">
        <f>IF(females!D31&gt;0,females!D31,"")</f>
        <v/>
      </c>
    </row>
    <row r="4" spans="1:26" x14ac:dyDescent="0.2">
      <c r="A4" s="127" t="str">
        <f t="shared" si="0"/>
        <v>Hypechiniscus geminis</v>
      </c>
      <c r="B4" s="77" t="str">
        <f t="shared" si="0"/>
        <v>JP.006</v>
      </c>
      <c r="C4" s="98">
        <f>females!F1</f>
        <v>3</v>
      </c>
      <c r="D4" s="99">
        <f>IF(females!F3&gt;0,females!F3,"")</f>
        <v>216</v>
      </c>
      <c r="E4" s="109">
        <f>IF(females!F4&gt;0,females!F4,"")</f>
        <v>24</v>
      </c>
      <c r="F4" s="109" t="str">
        <f>IF(females!F6&gt;0,females!F6,"")</f>
        <v/>
      </c>
      <c r="G4" s="109">
        <f>IF(females!F7&gt;0,females!F7,"")</f>
        <v>6.3</v>
      </c>
      <c r="H4" s="109">
        <f>IF(females!F8&gt;0,females!F8,"")</f>
        <v>12.9</v>
      </c>
      <c r="I4" s="109">
        <f>IF(females!F9&gt;0,females!F9,"")</f>
        <v>4.8</v>
      </c>
      <c r="J4" s="109">
        <f>IF(females!F10&gt;0,females!F10,"")</f>
        <v>20.100000000000001</v>
      </c>
      <c r="K4" s="108">
        <f>IF(females!F11&gt;0,females!F11,"")</f>
        <v>9.3055555555555558E-2</v>
      </c>
      <c r="L4" s="110" t="str">
        <f>IF(females!F12&gt;0,females!F12,"")</f>
        <v/>
      </c>
      <c r="M4" s="111">
        <f>IF(females!F14&gt;0,females!F14,"")</f>
        <v>44.2</v>
      </c>
      <c r="N4" s="109" t="str">
        <f>IF(females!F15&gt;0,females!F15,"")</f>
        <v/>
      </c>
      <c r="O4" s="109">
        <f>IF(females!F17&gt;0,females!F17,"")</f>
        <v>10.1</v>
      </c>
      <c r="P4" s="109">
        <f>IF(females!F18&gt;0,females!F18,"")</f>
        <v>1.7</v>
      </c>
      <c r="Q4" s="108">
        <f>IF(females!F19&gt;0,females!F19,"")</f>
        <v>0.16831683168316833</v>
      </c>
      <c r="R4" s="109">
        <f>IF(females!F21&gt;0,females!F21,"")</f>
        <v>10.3</v>
      </c>
      <c r="S4" s="109">
        <f>IF(females!F22&gt;0,females!F22,"")</f>
        <v>1.6</v>
      </c>
      <c r="T4" s="108">
        <f>IF(females!F23&gt;0,females!F23,"")</f>
        <v>0.1553398058252427</v>
      </c>
      <c r="U4" s="109">
        <f>IF(females!F25&gt;0,females!F25,"")</f>
        <v>10</v>
      </c>
      <c r="V4" s="107">
        <f>IF(females!F26&gt;0,females!F26,"")</f>
        <v>1.3</v>
      </c>
      <c r="W4" s="108">
        <f>IF(females!F27&gt;0,females!F27,"")</f>
        <v>0.13</v>
      </c>
      <c r="X4" s="107">
        <f>IF(females!F29&gt;0,females!F29,"")</f>
        <v>11.2</v>
      </c>
      <c r="Y4" s="107" t="str">
        <f>IF(females!F30&gt;0,females!F30,"")</f>
        <v/>
      </c>
      <c r="Z4" s="108" t="str">
        <f>IF(females!F31&gt;0,females!F31,"")</f>
        <v/>
      </c>
    </row>
    <row r="5" spans="1:26" x14ac:dyDescent="0.2">
      <c r="A5" s="127" t="str">
        <f t="shared" si="0"/>
        <v>Hypechiniscus geminis</v>
      </c>
      <c r="B5" s="77" t="str">
        <f t="shared" si="0"/>
        <v>JP.006</v>
      </c>
      <c r="C5" s="98">
        <f>females!H1</f>
        <v>4</v>
      </c>
      <c r="D5" s="99">
        <f>IF(females!H3&gt;0,females!H3,"")</f>
        <v>179</v>
      </c>
      <c r="E5" s="109">
        <f>IF(females!H4&gt;0,females!H4,"")</f>
        <v>20.399999999999999</v>
      </c>
      <c r="F5" s="109" t="str">
        <f>IF(females!H6&gt;0,females!H6,"")</f>
        <v/>
      </c>
      <c r="G5" s="109">
        <f>IF(females!H7&gt;0,females!H7,"")</f>
        <v>6.8</v>
      </c>
      <c r="H5" s="109" t="str">
        <f>IF(females!H8&gt;0,females!H8,"")</f>
        <v/>
      </c>
      <c r="I5" s="109">
        <f>IF(females!H9&gt;0,females!H9,"")</f>
        <v>4.5</v>
      </c>
      <c r="J5" s="109" t="str">
        <f>IF(females!H10&gt;0,females!H10,"")</f>
        <v/>
      </c>
      <c r="K5" s="108" t="str">
        <f>IF(females!H11&gt;0,females!H11,"")</f>
        <v/>
      </c>
      <c r="L5" s="110" t="str">
        <f>IF(females!H12&gt;0,females!H12,"")</f>
        <v/>
      </c>
      <c r="M5" s="111">
        <f>IF(females!H14&gt;0,females!H14,"")</f>
        <v>41</v>
      </c>
      <c r="N5" s="109">
        <f>IF(females!H15&gt;0,females!H15,"")</f>
        <v>2.8</v>
      </c>
      <c r="O5" s="109">
        <f>IF(females!H17&gt;0,females!H17,"")</f>
        <v>9.1999999999999993</v>
      </c>
      <c r="P5" s="109">
        <f>IF(females!H18&gt;0,females!H18,"")</f>
        <v>1.7</v>
      </c>
      <c r="Q5" s="108">
        <f>IF(females!H19&gt;0,females!H19,"")</f>
        <v>0.18478260869565219</v>
      </c>
      <c r="R5" s="109">
        <f>IF(females!H21&gt;0,females!H21,"")</f>
        <v>8.6999999999999993</v>
      </c>
      <c r="S5" s="109">
        <f>IF(females!H22&gt;0,females!H22,"")</f>
        <v>1.5</v>
      </c>
      <c r="T5" s="108">
        <f>IF(females!H23&gt;0,females!H23,"")</f>
        <v>0.17241379310344829</v>
      </c>
      <c r="U5" s="109">
        <f>IF(females!H25&gt;0,females!H25,"")</f>
        <v>8.6999999999999993</v>
      </c>
      <c r="V5" s="107">
        <f>IF(females!H26&gt;0,females!H26,"")</f>
        <v>1.4</v>
      </c>
      <c r="W5" s="108">
        <f>IF(females!H27&gt;0,females!H27,"")</f>
        <v>0.16091954022988506</v>
      </c>
      <c r="X5" s="107">
        <f>IF(females!H29&gt;0,females!H29,"")</f>
        <v>9.5</v>
      </c>
      <c r="Y5" s="107">
        <f>IF(females!H30&gt;0,females!H30,"")</f>
        <v>1.5</v>
      </c>
      <c r="Z5" s="108">
        <f>IF(females!H31&gt;0,females!H31,"")</f>
        <v>0.15789473684210525</v>
      </c>
    </row>
    <row r="6" spans="1:26" x14ac:dyDescent="0.2">
      <c r="A6" s="127" t="str">
        <f t="shared" si="0"/>
        <v>Hypechiniscus geminis</v>
      </c>
      <c r="B6" s="77" t="str">
        <f t="shared" si="0"/>
        <v>JP.006</v>
      </c>
      <c r="C6" s="98">
        <f>females!J1</f>
        <v>5</v>
      </c>
      <c r="D6" s="99">
        <f>IF(females!J3&gt;0,females!J3,"")</f>
        <v>212</v>
      </c>
      <c r="E6" s="109">
        <f>IF(females!J4&gt;0,females!J4,"")</f>
        <v>24.2</v>
      </c>
      <c r="F6" s="109">
        <f>IF(females!J6&gt;0,females!J6,"")</f>
        <v>10.7</v>
      </c>
      <c r="G6" s="109">
        <f>IF(females!J7&gt;0,females!J7,"")</f>
        <v>5.7</v>
      </c>
      <c r="H6" s="109">
        <f>IF(females!J8&gt;0,females!J8,"")</f>
        <v>13.8</v>
      </c>
      <c r="I6" s="109">
        <f>IF(females!J9&gt;0,females!J9,"")</f>
        <v>5</v>
      </c>
      <c r="J6" s="109">
        <f>IF(females!J10&gt;0,females!J10,"")</f>
        <v>22.7</v>
      </c>
      <c r="K6" s="108">
        <f>IF(females!J11&gt;0,females!J11,"")</f>
        <v>0.1070754716981132</v>
      </c>
      <c r="L6" s="110">
        <f>IF(females!J12&gt;0,females!J12,"")</f>
        <v>0.7753623188405796</v>
      </c>
      <c r="M6" s="111">
        <f>IF(females!J14&gt;0,females!J14,"")</f>
        <v>58</v>
      </c>
      <c r="N6" s="109">
        <f>IF(females!J15&gt;0,females!J15,"")</f>
        <v>3.4</v>
      </c>
      <c r="O6" s="109">
        <f>IF(females!J17&gt;0,females!J17,"")</f>
        <v>11</v>
      </c>
      <c r="P6" s="109">
        <f>IF(females!J18&gt;0,females!J18,"")</f>
        <v>2</v>
      </c>
      <c r="Q6" s="108">
        <f>IF(females!J19&gt;0,females!J19,"")</f>
        <v>0.18181818181818182</v>
      </c>
      <c r="R6" s="109">
        <f>IF(females!J21&gt;0,females!J21,"")</f>
        <v>10.7</v>
      </c>
      <c r="S6" s="109">
        <f>IF(females!J22&gt;0,females!J22,"")</f>
        <v>1.8</v>
      </c>
      <c r="T6" s="108">
        <f>IF(females!J23&gt;0,females!J23,"")</f>
        <v>0.16822429906542058</v>
      </c>
      <c r="U6" s="109">
        <f>IF(females!J25&gt;0,females!J25,"")</f>
        <v>10.3</v>
      </c>
      <c r="V6" s="107">
        <f>IF(females!J26&gt;0,females!J26,"")</f>
        <v>1.7</v>
      </c>
      <c r="W6" s="108">
        <f>IF(females!J27&gt;0,females!J27,"")</f>
        <v>0.16504854368932037</v>
      </c>
      <c r="X6" s="107">
        <f>IF(females!J29&gt;0,females!J29,"")</f>
        <v>11.6</v>
      </c>
      <c r="Y6" s="107">
        <f>IF(females!J30&gt;0,females!J30,"")</f>
        <v>1.9</v>
      </c>
      <c r="Z6" s="108">
        <f>IF(females!J31&gt;0,females!J31,"")</f>
        <v>0.16379310344827586</v>
      </c>
    </row>
    <row r="7" spans="1:26" x14ac:dyDescent="0.2">
      <c r="A7" s="127" t="str">
        <f t="shared" si="0"/>
        <v>Hypechiniscus geminis</v>
      </c>
      <c r="B7" s="77" t="str">
        <f t="shared" si="0"/>
        <v>JP.006</v>
      </c>
      <c r="C7" s="98">
        <f>females!L1</f>
        <v>6</v>
      </c>
      <c r="D7" s="99">
        <f>IF(females!L3&gt;0,females!L3,"")</f>
        <v>200</v>
      </c>
      <c r="E7" s="109">
        <f>IF(females!L4&gt;0,females!L4,"")</f>
        <v>23.8</v>
      </c>
      <c r="F7" s="109">
        <f>IF(females!L6&gt;0,females!L6,"")</f>
        <v>10</v>
      </c>
      <c r="G7" s="109">
        <f>IF(females!L7&gt;0,females!L7,"")</f>
        <v>6</v>
      </c>
      <c r="H7" s="109">
        <f>IF(females!L8&gt;0,females!L8,"")</f>
        <v>14.2</v>
      </c>
      <c r="I7" s="109">
        <f>IF(females!L9&gt;0,females!L9,"")</f>
        <v>5</v>
      </c>
      <c r="J7" s="109">
        <f>IF(females!L10&gt;0,females!L10,"")</f>
        <v>17.5</v>
      </c>
      <c r="K7" s="108">
        <f>IF(females!L11&gt;0,females!L11,"")</f>
        <v>8.7499999999999994E-2</v>
      </c>
      <c r="L7" s="110">
        <f>IF(females!L12&gt;0,females!L12,"")</f>
        <v>0.70422535211267612</v>
      </c>
      <c r="M7" s="111">
        <f>IF(females!L14&gt;0,females!L14,"")</f>
        <v>69.2</v>
      </c>
      <c r="N7" s="109">
        <f>IF(females!L15&gt;0,females!L15,"")</f>
        <v>3.3</v>
      </c>
      <c r="O7" s="109">
        <f>IF(females!L17&gt;0,females!L17,"")</f>
        <v>10.4</v>
      </c>
      <c r="P7" s="109">
        <f>IF(females!L18&gt;0,females!L18,"")</f>
        <v>1.6</v>
      </c>
      <c r="Q7" s="108">
        <f>IF(females!L19&gt;0,females!L19,"")</f>
        <v>0.15384615384615385</v>
      </c>
      <c r="R7" s="109">
        <f>IF(females!L21&gt;0,females!L21,"")</f>
        <v>9.9</v>
      </c>
      <c r="S7" s="109">
        <f>IF(females!L22&gt;0,females!L22,"")</f>
        <v>1.9</v>
      </c>
      <c r="T7" s="108">
        <f>IF(females!L23&gt;0,females!L23,"")</f>
        <v>0.19191919191919191</v>
      </c>
      <c r="U7" s="109">
        <f>IF(females!L25&gt;0,females!L25,"")</f>
        <v>10.8</v>
      </c>
      <c r="V7" s="107">
        <f>IF(females!L26&gt;0,females!L26,"")</f>
        <v>1.7</v>
      </c>
      <c r="W7" s="108">
        <f>IF(females!L27&gt;0,females!L27,"")</f>
        <v>0.15740740740740738</v>
      </c>
      <c r="X7" s="107">
        <f>IF(females!L29&gt;0,females!L29,"")</f>
        <v>11.2</v>
      </c>
      <c r="Y7" s="107">
        <f>IF(females!L30&gt;0,females!L30,"")</f>
        <v>1.6</v>
      </c>
      <c r="Z7" s="108">
        <f>IF(females!L31&gt;0,females!L31,"")</f>
        <v>0.14285714285714288</v>
      </c>
    </row>
    <row r="8" spans="1:26" x14ac:dyDescent="0.2">
      <c r="A8" s="127" t="str">
        <f t="shared" si="0"/>
        <v>Hypechiniscus geminis</v>
      </c>
      <c r="B8" s="77" t="str">
        <f t="shared" si="0"/>
        <v>JP.006</v>
      </c>
      <c r="C8" s="98">
        <f>females!N1</f>
        <v>7</v>
      </c>
      <c r="D8" s="99">
        <f>IF(females!N3&gt;0,females!N3,"")</f>
        <v>213</v>
      </c>
      <c r="E8" s="109">
        <f>IF(females!N4&gt;0,females!N4,"")</f>
        <v>24.1</v>
      </c>
      <c r="F8" s="109">
        <f>IF(females!N6&gt;0,females!N6,"")</f>
        <v>9.3000000000000007</v>
      </c>
      <c r="G8" s="109">
        <f>IF(females!N7&gt;0,females!N7,"")</f>
        <v>6.3</v>
      </c>
      <c r="H8" s="109">
        <f>IF(females!N8&gt;0,females!N8,"")</f>
        <v>15.3</v>
      </c>
      <c r="I8" s="109" t="str">
        <f>IF(females!N9&gt;0,females!N9,"")</f>
        <v/>
      </c>
      <c r="J8" s="109">
        <f>IF(females!N10&gt;0,females!N10,"")</f>
        <v>22.9</v>
      </c>
      <c r="K8" s="108">
        <f>IF(females!N11&gt;0,females!N11,"")</f>
        <v>0.10751173708920188</v>
      </c>
      <c r="L8" s="110">
        <f>IF(females!N12&gt;0,females!N12,"")</f>
        <v>0.60784313725490202</v>
      </c>
      <c r="M8" s="111">
        <f>IF(females!N14&gt;0,females!N14,"")</f>
        <v>61.4</v>
      </c>
      <c r="N8" s="109" t="str">
        <f>IF(females!N15&gt;0,females!N15,"")</f>
        <v/>
      </c>
      <c r="O8" s="109">
        <f>IF(females!N17&gt;0,females!N17,"")</f>
        <v>10.1</v>
      </c>
      <c r="P8" s="109">
        <f>IF(females!N18&gt;0,females!N18,"")</f>
        <v>1.7</v>
      </c>
      <c r="Q8" s="108">
        <f>IF(females!N19&gt;0,females!N19,"")</f>
        <v>0.16831683168316833</v>
      </c>
      <c r="R8" s="109">
        <f>IF(females!N21&gt;0,females!N21,"")</f>
        <v>10.5</v>
      </c>
      <c r="S8" s="109">
        <f>IF(females!N22&gt;0,females!N22,"")</f>
        <v>1.7</v>
      </c>
      <c r="T8" s="108">
        <f>IF(females!N23&gt;0,females!N23,"")</f>
        <v>0.16190476190476191</v>
      </c>
      <c r="U8" s="109">
        <f>IF(females!N25&gt;0,females!N25,"")</f>
        <v>10.6</v>
      </c>
      <c r="V8" s="107" t="str">
        <f>IF(females!N26&gt;0,females!N26,"")</f>
        <v/>
      </c>
      <c r="W8" s="108" t="str">
        <f>IF(females!N27&gt;0,females!N27,"")</f>
        <v/>
      </c>
      <c r="X8" s="107">
        <f>IF(females!N29&gt;0,females!N29,"")</f>
        <v>11.6</v>
      </c>
      <c r="Y8" s="107">
        <f>IF(females!N30&gt;0,females!N30,"")</f>
        <v>2.1</v>
      </c>
      <c r="Z8" s="108">
        <f>IF(females!N31&gt;0,females!N31,"")</f>
        <v>0.18103448275862069</v>
      </c>
    </row>
    <row r="9" spans="1:26" x14ac:dyDescent="0.2">
      <c r="A9" s="127" t="str">
        <f t="shared" si="0"/>
        <v>Hypechiniscus geminis</v>
      </c>
      <c r="B9" s="77" t="str">
        <f t="shared" si="0"/>
        <v>JP.006</v>
      </c>
      <c r="C9" s="98">
        <f>females!P1</f>
        <v>8</v>
      </c>
      <c r="D9" s="99">
        <f>IF(females!P3&gt;0,females!P3,"")</f>
        <v>196</v>
      </c>
      <c r="E9" s="109">
        <f>IF(females!P4&gt;0,females!P4,"")</f>
        <v>21.6</v>
      </c>
      <c r="F9" s="109">
        <f>IF(females!P6&gt;0,females!P6,"")</f>
        <v>7.9</v>
      </c>
      <c r="G9" s="109">
        <f>IF(females!P7&gt;0,females!P7,"")</f>
        <v>6.2</v>
      </c>
      <c r="H9" s="109" t="str">
        <f>IF(females!P8&gt;0,females!P8,"")</f>
        <v/>
      </c>
      <c r="I9" s="109">
        <f>IF(females!P9&gt;0,females!P9,"")</f>
        <v>5.6</v>
      </c>
      <c r="J9" s="109">
        <f>IF(females!P10&gt;0,females!P10,"")</f>
        <v>17.5</v>
      </c>
      <c r="K9" s="108">
        <f>IF(females!P11&gt;0,females!P11,"")</f>
        <v>8.9285714285714288E-2</v>
      </c>
      <c r="L9" s="110" t="str">
        <f>IF(females!P12&gt;0,females!P12,"")</f>
        <v/>
      </c>
      <c r="M9" s="111">
        <f>IF(females!P14&gt;0,females!P14,"")</f>
        <v>54.4</v>
      </c>
      <c r="N9" s="109">
        <f>IF(females!P15&gt;0,females!P15,"")</f>
        <v>2.7</v>
      </c>
      <c r="O9" s="109">
        <f>IF(females!P17&gt;0,females!P17,"")</f>
        <v>10.4</v>
      </c>
      <c r="P9" s="109">
        <f>IF(females!P18&gt;0,females!P18,"")</f>
        <v>1.5</v>
      </c>
      <c r="Q9" s="108">
        <f>IF(females!P19&gt;0,females!P19,"")</f>
        <v>0.14423076923076922</v>
      </c>
      <c r="R9" s="109">
        <f>IF(females!P21&gt;0,females!P21,"")</f>
        <v>10.4</v>
      </c>
      <c r="S9" s="109" t="str">
        <f>IF(females!P22&gt;0,females!P22,"")</f>
        <v/>
      </c>
      <c r="T9" s="108" t="str">
        <f>IF(females!P23&gt;0,females!P23,"")</f>
        <v/>
      </c>
      <c r="U9" s="109">
        <f>IF(females!P25&gt;0,females!P25,"")</f>
        <v>10.199999999999999</v>
      </c>
      <c r="V9" s="107" t="str">
        <f>IF(females!P26&gt;0,females!P26,"")</f>
        <v/>
      </c>
      <c r="W9" s="108" t="str">
        <f>IF(females!P27&gt;0,females!P27,"")</f>
        <v/>
      </c>
      <c r="X9" s="107">
        <f>IF(females!P29&gt;0,females!P29,"")</f>
        <v>11.1</v>
      </c>
      <c r="Y9" s="107" t="str">
        <f>IF(females!P30&gt;0,females!P30,"")</f>
        <v/>
      </c>
      <c r="Z9" s="108" t="str">
        <f>IF(females!P31&gt;0,females!P31,"")</f>
        <v/>
      </c>
    </row>
    <row r="10" spans="1:26" x14ac:dyDescent="0.2">
      <c r="A10" s="127" t="str">
        <f t="shared" si="0"/>
        <v>Hypechiniscus geminis</v>
      </c>
      <c r="B10" s="77" t="str">
        <f t="shared" si="0"/>
        <v>JP.006</v>
      </c>
      <c r="C10" s="98">
        <f>females!R1</f>
        <v>9</v>
      </c>
      <c r="D10" s="99">
        <f>IF(females!R3&gt;0,females!R3,"")</f>
        <v>182</v>
      </c>
      <c r="E10" s="109">
        <f>IF(females!R4&gt;0,females!R4,"")</f>
        <v>20.8</v>
      </c>
      <c r="F10" s="109">
        <f>IF(females!R6&gt;0,females!R6,"")</f>
        <v>8.8000000000000007</v>
      </c>
      <c r="G10" s="109">
        <f>IF(females!R7&gt;0,females!R7,"")</f>
        <v>4.9000000000000004</v>
      </c>
      <c r="H10" s="109">
        <f>IF(females!R8&gt;0,females!R8,"")</f>
        <v>10.9</v>
      </c>
      <c r="I10" s="109">
        <f>IF(females!R9&gt;0,females!R9,"")</f>
        <v>4.5</v>
      </c>
      <c r="J10" s="109" t="str">
        <f>IF(females!R10&gt;0,females!R10,"")</f>
        <v/>
      </c>
      <c r="K10" s="108" t="str">
        <f>IF(females!R11&gt;0,females!R11,"")</f>
        <v/>
      </c>
      <c r="L10" s="110">
        <f>IF(females!R12&gt;0,females!R12,"")</f>
        <v>0.80733944954128445</v>
      </c>
      <c r="M10" s="111">
        <f>IF(females!R14&gt;0,females!R14,"")</f>
        <v>54</v>
      </c>
      <c r="N10" s="109" t="str">
        <f>IF(females!R15&gt;0,females!R15,"")</f>
        <v/>
      </c>
      <c r="O10" s="109">
        <f>IF(females!R17&gt;0,females!R17,"")</f>
        <v>8.6999999999999993</v>
      </c>
      <c r="P10" s="109" t="str">
        <f>IF(females!R18&gt;0,females!R18,"")</f>
        <v/>
      </c>
      <c r="Q10" s="108" t="str">
        <f>IF(females!R19&gt;0,females!R19,"")</f>
        <v/>
      </c>
      <c r="R10" s="109">
        <f>IF(females!R21&gt;0,females!R21,"")</f>
        <v>9.1</v>
      </c>
      <c r="S10" s="109" t="str">
        <f>IF(females!R22&gt;0,females!R22,"")</f>
        <v/>
      </c>
      <c r="T10" s="108" t="str">
        <f>IF(females!R23&gt;0,females!R23,"")</f>
        <v/>
      </c>
      <c r="U10" s="109">
        <f>IF(females!R25&gt;0,females!R25,"")</f>
        <v>8.8000000000000007</v>
      </c>
      <c r="V10" s="107" t="str">
        <f>IF(females!R26&gt;0,females!R26,"")</f>
        <v/>
      </c>
      <c r="W10" s="108" t="str">
        <f>IF(females!R27&gt;0,females!R27,"")</f>
        <v/>
      </c>
      <c r="X10" s="107">
        <f>IF(females!R29&gt;0,females!R29,"")</f>
        <v>10.6</v>
      </c>
      <c r="Y10" s="107" t="str">
        <f>IF(females!R30&gt;0,females!R30,"")</f>
        <v/>
      </c>
      <c r="Z10" s="108" t="str">
        <f>IF(females!R31&gt;0,females!R31,"")</f>
        <v/>
      </c>
    </row>
    <row r="11" spans="1:26" x14ac:dyDescent="0.2">
      <c r="A11" s="127" t="str">
        <f t="shared" si="0"/>
        <v>Hypechiniscus geminis</v>
      </c>
      <c r="B11" s="77" t="str">
        <f t="shared" si="0"/>
        <v>JP.006</v>
      </c>
      <c r="C11" s="98">
        <f>females!T1</f>
        <v>10</v>
      </c>
      <c r="D11" s="99">
        <f>IF(females!T3&gt;0,females!T3,"")</f>
        <v>177</v>
      </c>
      <c r="E11" s="109">
        <f>IF(females!T4&gt;0,females!T4,"")</f>
        <v>23.5</v>
      </c>
      <c r="F11" s="109" t="str">
        <f>IF(females!T6&gt;0,females!T6,"")</f>
        <v/>
      </c>
      <c r="G11" s="109">
        <f>IF(females!T7&gt;0,females!T7,"")</f>
        <v>5.8</v>
      </c>
      <c r="H11" s="109" t="str">
        <f>IF(females!T8&gt;0,females!T8,"")</f>
        <v/>
      </c>
      <c r="I11" s="109" t="str">
        <f>IF(females!T9&gt;0,females!T9,"")</f>
        <v/>
      </c>
      <c r="J11" s="109">
        <f>IF(females!T10&gt;0,females!T10,"")</f>
        <v>21.6</v>
      </c>
      <c r="K11" s="108">
        <f>IF(females!T11&gt;0,females!T11,"")</f>
        <v>0.12203389830508475</v>
      </c>
      <c r="L11" s="110" t="str">
        <f>IF(females!T12&gt;0,females!T12,"")</f>
        <v/>
      </c>
      <c r="M11" s="111">
        <f>IF(females!T14&gt;0,females!T14,"")</f>
        <v>59.3</v>
      </c>
      <c r="N11" s="109" t="str">
        <f>IF(females!T15&gt;0,females!T15,"")</f>
        <v/>
      </c>
      <c r="O11" s="109">
        <f>IF(females!T17&gt;0,females!T17,"")</f>
        <v>10.5</v>
      </c>
      <c r="P11" s="109" t="str">
        <f>IF(females!T18&gt;0,females!T18,"")</f>
        <v/>
      </c>
      <c r="Q11" s="108" t="str">
        <f>IF(females!T19&gt;0,females!T19,"")</f>
        <v/>
      </c>
      <c r="R11" s="109">
        <f>IF(females!T21&gt;0,females!T21,"")</f>
        <v>9.9</v>
      </c>
      <c r="S11" s="109" t="str">
        <f>IF(females!T22&gt;0,females!T22,"")</f>
        <v/>
      </c>
      <c r="T11" s="108" t="str">
        <f>IF(females!T23&gt;0,females!T23,"")</f>
        <v/>
      </c>
      <c r="U11" s="109">
        <f>IF(females!T25&gt;0,females!T25,"")</f>
        <v>10.7</v>
      </c>
      <c r="V11" s="107" t="str">
        <f>IF(females!T26&gt;0,females!T26,"")</f>
        <v/>
      </c>
      <c r="W11" s="108" t="str">
        <f>IF(females!T27&gt;0,females!T27,"")</f>
        <v/>
      </c>
      <c r="X11" s="107">
        <f>IF(females!T29&gt;0,females!T29,"")</f>
        <v>11.4</v>
      </c>
      <c r="Y11" s="107">
        <f>IF(females!T30&gt;0,females!T30,"")</f>
        <v>1.7</v>
      </c>
      <c r="Z11" s="108">
        <f>IF(females!T31&gt;0,females!T31,"")</f>
        <v>0.14912280701754385</v>
      </c>
    </row>
    <row r="12" spans="1:26" x14ac:dyDescent="0.2">
      <c r="A12" s="127" t="str">
        <f t="shared" si="0"/>
        <v>Hypechiniscus geminis</v>
      </c>
      <c r="B12" s="77" t="str">
        <f t="shared" si="0"/>
        <v>JP.006</v>
      </c>
      <c r="C12" s="98">
        <f>females!V1</f>
        <v>11</v>
      </c>
      <c r="D12" s="99">
        <f>IF(females!V3&gt;0,females!V3,"")</f>
        <v>200</v>
      </c>
      <c r="E12" s="109">
        <f>IF(females!V4&gt;0,females!V4,"")</f>
        <v>20.9</v>
      </c>
      <c r="F12" s="109">
        <f>IF(females!V6&gt;0,females!V6,"")</f>
        <v>11.4</v>
      </c>
      <c r="G12" s="109">
        <f>IF(females!V7&gt;0,females!V7,"")</f>
        <v>6.2</v>
      </c>
      <c r="H12" s="109">
        <f>IF(females!V8&gt;0,females!V8,"")</f>
        <v>14.7</v>
      </c>
      <c r="I12" s="109">
        <f>IF(females!V9&gt;0,females!V9,"")</f>
        <v>5</v>
      </c>
      <c r="J12" s="109">
        <f>IF(females!V10&gt;0,females!V10,"")</f>
        <v>18</v>
      </c>
      <c r="K12" s="108">
        <f>IF(females!V11&gt;0,females!V11,"")</f>
        <v>0.09</v>
      </c>
      <c r="L12" s="110">
        <f>IF(females!V12&gt;0,females!V12,"")</f>
        <v>0.77551020408163274</v>
      </c>
      <c r="M12" s="111">
        <f>IF(females!V14&gt;0,females!V14,"")</f>
        <v>64.400000000000006</v>
      </c>
      <c r="N12" s="109">
        <f>IF(females!V15&gt;0,females!V15,"")</f>
        <v>2.4</v>
      </c>
      <c r="O12" s="109">
        <f>IF(females!V17&gt;0,females!V17,"")</f>
        <v>10</v>
      </c>
      <c r="P12" s="109" t="str">
        <f>IF(females!V18&gt;0,females!V18,"")</f>
        <v/>
      </c>
      <c r="Q12" s="108" t="str">
        <f>IF(females!V19&gt;0,females!V19,"")</f>
        <v/>
      </c>
      <c r="R12" s="109">
        <f>IF(females!V21&gt;0,females!V21,"")</f>
        <v>10.1</v>
      </c>
      <c r="S12" s="109">
        <f>IF(females!V22&gt;0,females!V22,"")</f>
        <v>1.4</v>
      </c>
      <c r="T12" s="108">
        <f>IF(females!V23&gt;0,females!V23,"")</f>
        <v>0.1386138613861386</v>
      </c>
      <c r="U12" s="109">
        <f>IF(females!V25&gt;0,females!V25,"")</f>
        <v>10.3</v>
      </c>
      <c r="V12" s="107" t="str">
        <f>IF(females!V26&gt;0,females!V26,"")</f>
        <v/>
      </c>
      <c r="W12" s="108" t="str">
        <f>IF(females!V27&gt;0,females!V27,"")</f>
        <v/>
      </c>
      <c r="X12" s="107">
        <f>IF(females!V29&gt;0,females!V29,"")</f>
        <v>10.9</v>
      </c>
      <c r="Y12" s="107" t="str">
        <f>IF(females!V30&gt;0,females!V30,"")</f>
        <v/>
      </c>
      <c r="Z12" s="108" t="str">
        <f>IF(females!V31&gt;0,females!V31,"")</f>
        <v/>
      </c>
    </row>
    <row r="13" spans="1:26" x14ac:dyDescent="0.2">
      <c r="A13" s="127" t="str">
        <f t="shared" si="0"/>
        <v>Hypechiniscus geminis</v>
      </c>
      <c r="B13" s="77" t="str">
        <f t="shared" si="0"/>
        <v>JP.006</v>
      </c>
      <c r="C13" s="98">
        <f>females!X1</f>
        <v>12</v>
      </c>
      <c r="D13" s="99">
        <f>IF(females!X3&gt;0,females!X3,"")</f>
        <v>184</v>
      </c>
      <c r="E13" s="109">
        <f>IF(females!X4&gt;0,females!X4,"")</f>
        <v>24.9</v>
      </c>
      <c r="F13" s="109" t="str">
        <f>IF(females!X6&gt;0,females!X6,"")</f>
        <v/>
      </c>
      <c r="G13" s="109">
        <f>IF(females!X7&gt;0,females!X7,"")</f>
        <v>5.3</v>
      </c>
      <c r="H13" s="109">
        <f>IF(females!X8&gt;0,females!X8,"")</f>
        <v>12.2</v>
      </c>
      <c r="I13" s="109">
        <f>IF(females!X9&gt;0,females!X9,"")</f>
        <v>4.5999999999999996</v>
      </c>
      <c r="J13" s="109">
        <f>IF(females!X10&gt;0,females!X10,"")</f>
        <v>20</v>
      </c>
      <c r="K13" s="108">
        <f>IF(females!X11&gt;0,females!X11,"")</f>
        <v>0.10869565217391304</v>
      </c>
      <c r="L13" s="110" t="str">
        <f>IF(females!X12&gt;0,females!X12,"")</f>
        <v/>
      </c>
      <c r="M13" s="111">
        <f>IF(females!X14&gt;0,females!X14,"")</f>
        <v>61.6</v>
      </c>
      <c r="N13" s="109" t="str">
        <f>IF(females!X15&gt;0,females!X15,"")</f>
        <v/>
      </c>
      <c r="O13" s="109">
        <f>IF(females!X17&gt;0,females!X17,"")</f>
        <v>10.4</v>
      </c>
      <c r="P13" s="109">
        <f>IF(females!X18&gt;0,females!X18,"")</f>
        <v>2</v>
      </c>
      <c r="Q13" s="108">
        <f>IF(females!X19&gt;0,females!X19,"")</f>
        <v>0.19230769230769229</v>
      </c>
      <c r="R13" s="109" t="str">
        <f>IF(females!X21&gt;0,females!X21,"")</f>
        <v/>
      </c>
      <c r="S13" s="109" t="str">
        <f>IF(females!X22&gt;0,females!X22,"")</f>
        <v/>
      </c>
      <c r="T13" s="108" t="str">
        <f>IF(females!X23&gt;0,females!X23,"")</f>
        <v/>
      </c>
      <c r="U13" s="109">
        <f>IF(females!X25&gt;0,females!X25,"")</f>
        <v>10</v>
      </c>
      <c r="V13" s="107" t="str">
        <f>IF(females!X26&gt;0,females!X26,"")</f>
        <v/>
      </c>
      <c r="W13" s="108" t="str">
        <f>IF(females!X27&gt;0,females!X27,"")</f>
        <v/>
      </c>
      <c r="X13" s="107">
        <f>IF(females!X29&gt;0,females!X29,"")</f>
        <v>11.2</v>
      </c>
      <c r="Y13" s="107" t="str">
        <f>IF(females!X30&gt;0,females!X30,"")</f>
        <v/>
      </c>
      <c r="Z13" s="108" t="str">
        <f>IF(females!X31&gt;0,females!X31,"")</f>
        <v/>
      </c>
    </row>
    <row r="14" spans="1:26" x14ac:dyDescent="0.2">
      <c r="A14" s="127" t="str">
        <f t="shared" si="0"/>
        <v>Hypechiniscus geminis</v>
      </c>
      <c r="B14" s="77" t="str">
        <f t="shared" si="0"/>
        <v>JP.006</v>
      </c>
      <c r="C14" s="98">
        <f>females!Z1</f>
        <v>13</v>
      </c>
      <c r="D14" s="99">
        <f>IF(females!Z3&gt;0,females!Z3,"")</f>
        <v>211</v>
      </c>
      <c r="E14" s="109">
        <f>IF(females!Z4&gt;0,females!Z4,"")</f>
        <v>21.6</v>
      </c>
      <c r="F14" s="109" t="str">
        <f>IF(females!Z6&gt;0,females!Z6,"")</f>
        <v/>
      </c>
      <c r="G14" s="109">
        <f>IF(females!Z7&gt;0,females!Z7,"")</f>
        <v>4.9000000000000004</v>
      </c>
      <c r="H14" s="109">
        <f>IF(females!Z8&gt;0,females!Z8,"")</f>
        <v>12.2</v>
      </c>
      <c r="I14" s="109">
        <f>IF(females!Z9&gt;0,females!Z9,"")</f>
        <v>4.7</v>
      </c>
      <c r="J14" s="109" t="str">
        <f>IF(females!Z10&gt;0,females!Z10,"")</f>
        <v/>
      </c>
      <c r="K14" s="108" t="str">
        <f>IF(females!Z11&gt;0,females!Z11,"")</f>
        <v/>
      </c>
      <c r="L14" s="110" t="str">
        <f>IF(females!Z12&gt;0,females!Z12,"")</f>
        <v/>
      </c>
      <c r="M14" s="111">
        <f>IF(females!Z14&gt;0,females!Z14,"")</f>
        <v>49.2</v>
      </c>
      <c r="N14" s="109">
        <f>IF(females!Z15&gt;0,females!Z15,"")</f>
        <v>3</v>
      </c>
      <c r="O14" s="109">
        <f>IF(females!Z17&gt;0,females!Z17,"")</f>
        <v>9.5</v>
      </c>
      <c r="P14" s="109">
        <f>IF(females!Z18&gt;0,females!Z18,"")</f>
        <v>1.5</v>
      </c>
      <c r="Q14" s="108">
        <f>IF(females!Z19&gt;0,females!Z19,"")</f>
        <v>0.15789473684210525</v>
      </c>
      <c r="R14" s="109">
        <f>IF(females!Z21&gt;0,females!Z21,"")</f>
        <v>9.5</v>
      </c>
      <c r="S14" s="109">
        <f>IF(females!Z22&gt;0,females!Z22,"")</f>
        <v>1.6</v>
      </c>
      <c r="T14" s="108">
        <f>IF(females!Z23&gt;0,females!Z23,"")</f>
        <v>0.16842105263157894</v>
      </c>
      <c r="U14" s="109">
        <f>IF(females!Z25&gt;0,females!Z25,"")</f>
        <v>9.6999999999999993</v>
      </c>
      <c r="V14" s="107">
        <f>IF(females!Z26&gt;0,females!Z26,"")</f>
        <v>1.6</v>
      </c>
      <c r="W14" s="108">
        <f>IF(females!Z27&gt;0,females!Z27,"")</f>
        <v>0.16494845360824745</v>
      </c>
      <c r="X14" s="107">
        <f>IF(females!Z29&gt;0,females!Z29,"")</f>
        <v>10.199999999999999</v>
      </c>
      <c r="Y14" s="107">
        <f>IF(females!Z30&gt;0,females!Z30,"")</f>
        <v>1.9</v>
      </c>
      <c r="Z14" s="108">
        <f>IF(females!Z31&gt;0,females!Z31,"")</f>
        <v>0.18627450980392157</v>
      </c>
    </row>
    <row r="15" spans="1:26" x14ac:dyDescent="0.2">
      <c r="A15" s="127" t="str">
        <f t="shared" si="0"/>
        <v>Hypechiniscus geminis</v>
      </c>
      <c r="B15" s="77" t="str">
        <f t="shared" si="0"/>
        <v>JP.006</v>
      </c>
      <c r="C15" s="98">
        <f>females!AB1</f>
        <v>14</v>
      </c>
      <c r="D15" s="99">
        <f>IF(females!AB3&gt;0,females!AB3,"")</f>
        <v>173</v>
      </c>
      <c r="E15" s="109">
        <f>IF(females!AB4&gt;0,females!AB4,"")</f>
        <v>20.399999999999999</v>
      </c>
      <c r="F15" s="109">
        <f>IF(females!AB6&gt;0,females!AB6,"")</f>
        <v>6.7</v>
      </c>
      <c r="G15" s="109">
        <f>IF(females!AB7&gt;0,females!AB7,"")</f>
        <v>5.7</v>
      </c>
      <c r="H15" s="109">
        <f>IF(females!AB8&gt;0,females!AB8,"")</f>
        <v>12.3</v>
      </c>
      <c r="I15" s="109">
        <f>IF(females!AB9&gt;0,females!AB9,"")</f>
        <v>4.0999999999999996</v>
      </c>
      <c r="J15" s="109" t="str">
        <f>IF(females!AB10&gt;0,females!AB10,"")</f>
        <v/>
      </c>
      <c r="K15" s="108" t="str">
        <f>IF(females!AB11&gt;0,females!AB11,"")</f>
        <v/>
      </c>
      <c r="L15" s="110">
        <f>IF(females!AB12&gt;0,females!AB12,"")</f>
        <v>0.54471544715447151</v>
      </c>
      <c r="M15" s="111">
        <f>IF(females!AB14&gt;0,females!AB14,"")</f>
        <v>46.3</v>
      </c>
      <c r="N15" s="109" t="str">
        <f>IF(females!AB15&gt;0,females!AB15,"")</f>
        <v/>
      </c>
      <c r="O15" s="109">
        <f>IF(females!AB17&gt;0,females!AB17,"")</f>
        <v>9.1</v>
      </c>
      <c r="P15" s="109">
        <f>IF(females!AB18&gt;0,females!AB18,"")</f>
        <v>1.6</v>
      </c>
      <c r="Q15" s="108">
        <f>IF(females!AB19&gt;0,females!AB19,"")</f>
        <v>0.17582417582417584</v>
      </c>
      <c r="R15" s="109">
        <f>IF(females!AB21&gt;0,females!AB21,"")</f>
        <v>9</v>
      </c>
      <c r="S15" s="109">
        <f>IF(females!AB22&gt;0,females!AB22,"")</f>
        <v>1.4</v>
      </c>
      <c r="T15" s="108">
        <f>IF(females!AB23&gt;0,females!AB23,"")</f>
        <v>0.15555555555555556</v>
      </c>
      <c r="U15" s="109">
        <f>IF(females!AB25&gt;0,females!AB25,"")</f>
        <v>9</v>
      </c>
      <c r="V15" s="107">
        <f>IF(females!AB26&gt;0,females!AB26,"")</f>
        <v>1.5</v>
      </c>
      <c r="W15" s="108">
        <f>IF(females!AB27&gt;0,females!AB27,"")</f>
        <v>0.16666666666666666</v>
      </c>
      <c r="X15" s="107">
        <f>IF(females!AB29&gt;0,females!AB29,"")</f>
        <v>10</v>
      </c>
      <c r="Y15" s="107" t="str">
        <f>IF(females!AB30&gt;0,females!AB30,"")</f>
        <v/>
      </c>
      <c r="Z15" s="108" t="str">
        <f>IF(females!AB31&gt;0,females!AB31,"")</f>
        <v/>
      </c>
    </row>
    <row r="16" spans="1:26" x14ac:dyDescent="0.2">
      <c r="A16" s="127" t="str">
        <f t="shared" si="0"/>
        <v>Hypechiniscus geminis</v>
      </c>
      <c r="B16" s="77" t="str">
        <f t="shared" si="0"/>
        <v>JP.006</v>
      </c>
      <c r="C16" s="98">
        <f>females!AD1</f>
        <v>15</v>
      </c>
      <c r="D16" s="99">
        <f>IF(females!AD3&gt;0,females!AD3,"")</f>
        <v>213</v>
      </c>
      <c r="E16" s="109">
        <f>IF(females!AD4&gt;0,females!AD4,"")</f>
        <v>23.8</v>
      </c>
      <c r="F16" s="109" t="str">
        <f>IF(females!AD6&gt;0,females!AD6,"")</f>
        <v/>
      </c>
      <c r="G16" s="109">
        <f>IF(females!AD7&gt;0,females!AD7,"")</f>
        <v>6.4</v>
      </c>
      <c r="H16" s="109">
        <f>IF(females!AD8&gt;0,females!AD8,"")</f>
        <v>14.5</v>
      </c>
      <c r="I16" s="109">
        <f>IF(females!AD9&gt;0,females!AD9,"")</f>
        <v>4.9000000000000004</v>
      </c>
      <c r="J16" s="109">
        <f>IF(females!AD10&gt;0,females!AD10,"")</f>
        <v>19.100000000000001</v>
      </c>
      <c r="K16" s="108">
        <f>IF(females!AD11&gt;0,females!AD11,"")</f>
        <v>8.9671361502347419E-2</v>
      </c>
      <c r="L16" s="110" t="str">
        <f>IF(females!AD12&gt;0,females!AD12,"")</f>
        <v/>
      </c>
      <c r="M16" s="111">
        <f>IF(females!AD14&gt;0,females!AD14,"")</f>
        <v>69.8</v>
      </c>
      <c r="N16" s="109">
        <f>IF(females!AD15&gt;0,females!AD15,"")</f>
        <v>2.9</v>
      </c>
      <c r="O16" s="109">
        <f>IF(females!AD17&gt;0,females!AD17,"")</f>
        <v>11.4</v>
      </c>
      <c r="P16" s="109">
        <f>IF(females!AD18&gt;0,females!AD18,"")</f>
        <v>1.5</v>
      </c>
      <c r="Q16" s="108">
        <f>IF(females!AD19&gt;0,females!AD19,"")</f>
        <v>0.13157894736842105</v>
      </c>
      <c r="R16" s="109">
        <f>IF(females!AD21&gt;0,females!AD21,"")</f>
        <v>11.4</v>
      </c>
      <c r="S16" s="109">
        <f>IF(females!AD22&gt;0,females!AD22,"")</f>
        <v>1.8</v>
      </c>
      <c r="T16" s="108">
        <f>IF(females!AD23&gt;0,females!AD23,"")</f>
        <v>0.15789473684210525</v>
      </c>
      <c r="U16" s="109">
        <f>IF(females!AD25&gt;0,females!AD25,"")</f>
        <v>11.3</v>
      </c>
      <c r="V16" s="107">
        <f>IF(females!AD26&gt;0,females!AD26,"")</f>
        <v>2.2000000000000002</v>
      </c>
      <c r="W16" s="108">
        <f>IF(females!AD27&gt;0,females!AD27,"")</f>
        <v>0.19469026548672566</v>
      </c>
      <c r="X16" s="107">
        <f>IF(females!AD29&gt;0,females!AD29,"")</f>
        <v>12.4</v>
      </c>
      <c r="Y16" s="107" t="str">
        <f>IF(females!AD30&gt;0,females!AD30,"")</f>
        <v/>
      </c>
      <c r="Z16" s="108" t="str">
        <f>IF(females!AD31&gt;0,females!AD31,"")</f>
        <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7C80"/>
  </sheetPr>
  <dimension ref="A1:S16"/>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20.85546875" style="129" bestFit="1" customWidth="1"/>
    <col min="2" max="2" width="16.85546875" style="78" customWidth="1"/>
    <col min="3" max="3" width="9.140625" style="64"/>
    <col min="4" max="4" width="9.140625" style="63" customWidth="1"/>
    <col min="5" max="11" width="9.140625" style="63"/>
    <col min="12" max="19" width="6.7109375" style="63" customWidth="1"/>
    <col min="20" max="16384" width="9.140625" style="63"/>
  </cols>
  <sheetData>
    <row r="1" spans="1:19" ht="38.25" x14ac:dyDescent="0.2">
      <c r="A1" s="127" t="s">
        <v>47</v>
      </c>
      <c r="B1" s="79" t="s">
        <v>48</v>
      </c>
      <c r="C1" s="65" t="s">
        <v>31</v>
      </c>
      <c r="D1" s="80" t="s">
        <v>4</v>
      </c>
      <c r="E1" s="80" t="s">
        <v>32</v>
      </c>
      <c r="F1" s="80" t="s">
        <v>33</v>
      </c>
      <c r="G1" s="80" t="s">
        <v>34</v>
      </c>
      <c r="H1" s="80" t="s">
        <v>35</v>
      </c>
      <c r="I1" s="80" t="s">
        <v>36</v>
      </c>
      <c r="J1" s="80" t="s">
        <v>62</v>
      </c>
      <c r="K1" s="80" t="s">
        <v>5</v>
      </c>
      <c r="L1" s="80" t="s">
        <v>49</v>
      </c>
      <c r="M1" s="80" t="s">
        <v>50</v>
      </c>
      <c r="N1" s="80" t="s">
        <v>52</v>
      </c>
      <c r="O1" s="80" t="s">
        <v>53</v>
      </c>
      <c r="P1" s="80" t="s">
        <v>55</v>
      </c>
      <c r="Q1" s="80" t="s">
        <v>56</v>
      </c>
      <c r="R1" s="80" t="s">
        <v>58</v>
      </c>
      <c r="S1" s="80" t="s">
        <v>59</v>
      </c>
    </row>
    <row r="2" spans="1:19" x14ac:dyDescent="0.2">
      <c r="A2" s="127" t="str">
        <f>'females_stats (μm)'!A$2</f>
        <v>Hypechiniscus geminis</v>
      </c>
      <c r="B2" s="76" t="str">
        <f>'females_stats (μm)'!B$2</f>
        <v>JP.006</v>
      </c>
      <c r="C2" s="98" t="str">
        <f>females!B1</f>
        <v>1 (HOL)</v>
      </c>
      <c r="D2" s="100">
        <f>IF(females!C3&gt;0,females!C3,"")</f>
        <v>896.99570815450647</v>
      </c>
      <c r="E2" s="112" t="str">
        <f>IF(females!C6&gt;0,females!C6,"")</f>
        <v/>
      </c>
      <c r="F2" s="112">
        <f>IF(females!C7&gt;0,females!C7,"")</f>
        <v>27.896995708154503</v>
      </c>
      <c r="G2" s="112">
        <f>IF(females!C8&gt;0,females!C8,"")</f>
        <v>60.08583690987124</v>
      </c>
      <c r="H2" s="112">
        <f>IF(females!C9&gt;0,females!C9,"")</f>
        <v>21.459227467811161</v>
      </c>
      <c r="I2" s="112">
        <f>IF(females!C10&gt;0,females!C10,"")</f>
        <v>71.673819742489258</v>
      </c>
      <c r="J2" s="113">
        <f>IF(females!C14&gt;0,females!C14,"")</f>
        <v>312.01716738197428</v>
      </c>
      <c r="K2" s="112">
        <f>IF(females!C15&gt;0,females!C15,"")</f>
        <v>10.72961373390558</v>
      </c>
      <c r="L2" s="112">
        <f>IF(females!C17&gt;0,females!C17,"")</f>
        <v>46.781115879828327</v>
      </c>
      <c r="M2" s="112">
        <f>IF(females!C18&gt;0,females!C18,"")</f>
        <v>7.7253218884120161</v>
      </c>
      <c r="N2" s="112">
        <f>IF(females!C21&gt;0,females!C21,"")</f>
        <v>49.785407725321882</v>
      </c>
      <c r="O2" s="112">
        <f>IF(females!C22&gt;0,females!C22,"")</f>
        <v>8.5836909871244629</v>
      </c>
      <c r="P2" s="112">
        <f>IF(females!C25&gt;0,females!C25,"")</f>
        <v>47.639484978540771</v>
      </c>
      <c r="Q2" s="114">
        <f>IF(females!C26&gt;0,females!C26,"")</f>
        <v>6.866952789699571</v>
      </c>
      <c r="R2" s="114">
        <f>IF(females!C29&gt;0,females!C29,"")</f>
        <v>52.789699570815451</v>
      </c>
      <c r="S2" s="114">
        <f>IF(females!C30&gt;0,females!C30,"")</f>
        <v>8.1545064377682408</v>
      </c>
    </row>
    <row r="3" spans="1:19" x14ac:dyDescent="0.2">
      <c r="A3" s="127" t="str">
        <f>'females_stats (μm)'!A$2</f>
        <v>Hypechiniscus geminis</v>
      </c>
      <c r="B3" s="76" t="str">
        <f>'females_stats (μm)'!B$2</f>
        <v>JP.006</v>
      </c>
      <c r="C3" s="98">
        <f>females!D1</f>
        <v>2</v>
      </c>
      <c r="D3" s="100">
        <f>IF(females!E3&gt;0,females!E3,"")</f>
        <v>967.74193548387086</v>
      </c>
      <c r="E3" s="114">
        <f>IF(females!E6&gt;0,females!E6,"")</f>
        <v>55.376344086021504</v>
      </c>
      <c r="F3" s="114">
        <f>IF(females!E7&gt;0,females!E7,"")</f>
        <v>31.72043010752688</v>
      </c>
      <c r="G3" s="114" t="str">
        <f>IF(females!E8&gt;0,females!E8,"")</f>
        <v/>
      </c>
      <c r="H3" s="114">
        <f>IF(females!E9&gt;0,females!E9,"")</f>
        <v>29.032258064516132</v>
      </c>
      <c r="I3" s="114">
        <f>IF(females!E10&gt;0,females!E10,"")</f>
        <v>100.53763440860214</v>
      </c>
      <c r="J3" s="115">
        <f>IF(females!E14&gt;0,females!E14,"")</f>
        <v>321.50537634408602</v>
      </c>
      <c r="K3" s="114" t="str">
        <f>IF(females!E15&gt;0,females!E15,"")</f>
        <v/>
      </c>
      <c r="L3" s="114">
        <f>IF(females!E17&gt;0,females!E17,"")</f>
        <v>56.989247311827953</v>
      </c>
      <c r="M3" s="114">
        <f>IF(females!E18&gt;0,females!E18,"")</f>
        <v>9.67741935483871</v>
      </c>
      <c r="N3" s="114">
        <f>IF(females!E21&gt;0,females!E21,"")</f>
        <v>56.451612903225801</v>
      </c>
      <c r="O3" s="114" t="str">
        <f>IF(females!E22&gt;0,females!E22,"")</f>
        <v/>
      </c>
      <c r="P3" s="114">
        <f>IF(females!E25&gt;0,females!E25,"")</f>
        <v>54.3010752688172</v>
      </c>
      <c r="Q3" s="114">
        <f>IF(females!E26&gt;0,females!E26,"")</f>
        <v>7.5268817204301062</v>
      </c>
      <c r="R3" s="114">
        <f>IF(females!E29&gt;0,females!E29,"")</f>
        <v>61.827956989247312</v>
      </c>
      <c r="S3" s="114" t="str">
        <f>IF(females!E30&gt;0,females!E30,"")</f>
        <v/>
      </c>
    </row>
    <row r="4" spans="1:19" x14ac:dyDescent="0.2">
      <c r="A4" s="127" t="str">
        <f>'females_stats (μm)'!A$2</f>
        <v>Hypechiniscus geminis</v>
      </c>
      <c r="B4" s="76" t="str">
        <f>'females_stats (μm)'!B$2</f>
        <v>JP.006</v>
      </c>
      <c r="C4" s="98">
        <f>females!F1</f>
        <v>3</v>
      </c>
      <c r="D4" s="100">
        <f>IF(females!G3&gt;0,females!G3,"")</f>
        <v>900</v>
      </c>
      <c r="E4" s="114" t="str">
        <f>IF(females!G6&gt;0,females!G6,"")</f>
        <v/>
      </c>
      <c r="F4" s="114">
        <f>IF(females!G7&gt;0,females!G7,"")</f>
        <v>26.25</v>
      </c>
      <c r="G4" s="114">
        <f>IF(females!G8&gt;0,females!G8,"")</f>
        <v>53.75</v>
      </c>
      <c r="H4" s="114">
        <f>IF(females!G9&gt;0,females!G9,"")</f>
        <v>20</v>
      </c>
      <c r="I4" s="114">
        <f>IF(females!G10&gt;0,females!G10,"")</f>
        <v>83.75</v>
      </c>
      <c r="J4" s="115">
        <f>IF(females!G14&gt;0,females!G14,"")</f>
        <v>184.16666666666669</v>
      </c>
      <c r="K4" s="114" t="str">
        <f>IF(females!G15&gt;0,females!G15,"")</f>
        <v/>
      </c>
      <c r="L4" s="114">
        <f>IF(females!G17&gt;0,females!G17,"")</f>
        <v>42.083333333333336</v>
      </c>
      <c r="M4" s="114">
        <f>IF(females!G18&gt;0,females!G18,"")</f>
        <v>7.083333333333333</v>
      </c>
      <c r="N4" s="114">
        <f>IF(females!G21&gt;0,females!G21,"")</f>
        <v>42.916666666666671</v>
      </c>
      <c r="O4" s="114">
        <f>IF(females!G22&gt;0,females!G22,"")</f>
        <v>6.666666666666667</v>
      </c>
      <c r="P4" s="114">
        <f>IF(females!G25&gt;0,females!G25,"")</f>
        <v>41.666666666666671</v>
      </c>
      <c r="Q4" s="114">
        <f>IF(females!G26&gt;0,females!G26,"")</f>
        <v>5.416666666666667</v>
      </c>
      <c r="R4" s="114">
        <f>IF(females!G29&gt;0,females!G29,"")</f>
        <v>46.666666666666664</v>
      </c>
      <c r="S4" s="114" t="str">
        <f>IF(females!G30&gt;0,females!G30,"")</f>
        <v/>
      </c>
    </row>
    <row r="5" spans="1:19" x14ac:dyDescent="0.2">
      <c r="A5" s="127" t="str">
        <f>'females_stats (μm)'!A$2</f>
        <v>Hypechiniscus geminis</v>
      </c>
      <c r="B5" s="76" t="str">
        <f>'females_stats (μm)'!B$2</f>
        <v>JP.006</v>
      </c>
      <c r="C5" s="98">
        <f>females!H1</f>
        <v>4</v>
      </c>
      <c r="D5" s="100">
        <f>IF(females!I3&gt;0,females!I3,"")</f>
        <v>877.45098039215691</v>
      </c>
      <c r="E5" s="114" t="str">
        <f>IF(females!I6&gt;0,females!I6,"")</f>
        <v/>
      </c>
      <c r="F5" s="114">
        <f>IF(females!I7&gt;0,females!I7,"")</f>
        <v>33.333333333333336</v>
      </c>
      <c r="G5" s="114" t="str">
        <f>IF(females!I8&gt;0,females!I8,"")</f>
        <v/>
      </c>
      <c r="H5" s="114">
        <f>IF(females!I9&gt;0,females!I9,"")</f>
        <v>22.058823529411768</v>
      </c>
      <c r="I5" s="114" t="str">
        <f>IF(females!I10&gt;0,females!I10,"")</f>
        <v/>
      </c>
      <c r="J5" s="115">
        <f>IF(females!I14&gt;0,females!I14,"")</f>
        <v>200.98039215686273</v>
      </c>
      <c r="K5" s="114">
        <f>IF(females!I15&gt;0,females!I15,"")</f>
        <v>13.725490196078432</v>
      </c>
      <c r="L5" s="114">
        <f>IF(females!I17&gt;0,females!I17,"")</f>
        <v>45.098039215686278</v>
      </c>
      <c r="M5" s="114">
        <f>IF(females!I18&gt;0,females!I18,"")</f>
        <v>8.3333333333333339</v>
      </c>
      <c r="N5" s="114">
        <f>IF(females!I21&gt;0,females!I21,"")</f>
        <v>42.647058823529413</v>
      </c>
      <c r="O5" s="114">
        <f>IF(females!I22&gt;0,females!I22,"")</f>
        <v>7.3529411764705888</v>
      </c>
      <c r="P5" s="114">
        <f>IF(females!I25&gt;0,females!I25,"")</f>
        <v>42.647058823529413</v>
      </c>
      <c r="Q5" s="114">
        <f>IF(females!I26&gt;0,females!I26,"")</f>
        <v>6.8627450980392162</v>
      </c>
      <c r="R5" s="114">
        <f>IF(females!I29&gt;0,females!I29,"")</f>
        <v>46.568627450980394</v>
      </c>
      <c r="S5" s="114">
        <f>IF(females!I30&gt;0,females!I30,"")</f>
        <v>7.3529411764705888</v>
      </c>
    </row>
    <row r="6" spans="1:19" x14ac:dyDescent="0.2">
      <c r="A6" s="127" t="str">
        <f>'females_stats (μm)'!A$2</f>
        <v>Hypechiniscus geminis</v>
      </c>
      <c r="B6" s="76" t="str">
        <f>'females_stats (μm)'!B$2</f>
        <v>JP.006</v>
      </c>
      <c r="C6" s="98">
        <f>females!J1</f>
        <v>5</v>
      </c>
      <c r="D6" s="100">
        <f>IF(females!K3&gt;0,females!K3,"")</f>
        <v>876.03305785123973</v>
      </c>
      <c r="E6" s="114">
        <f>IF(females!K6&gt;0,females!K6,"")</f>
        <v>44.214876033057848</v>
      </c>
      <c r="F6" s="114">
        <f>IF(females!K7&gt;0,females!K7,"")</f>
        <v>23.553719008264466</v>
      </c>
      <c r="G6" s="114">
        <f>IF(females!K8&gt;0,females!K8,"")</f>
        <v>57.024793388429764</v>
      </c>
      <c r="H6" s="114">
        <f>IF(females!K9&gt;0,females!K9,"")</f>
        <v>20.66115702479339</v>
      </c>
      <c r="I6" s="114">
        <f>IF(females!K10&gt;0,females!K10,"")</f>
        <v>93.801652892561975</v>
      </c>
      <c r="J6" s="115">
        <f>IF(females!K14&gt;0,females!K14,"")</f>
        <v>239.6694214876033</v>
      </c>
      <c r="K6" s="114">
        <f>IF(females!K15&gt;0,females!K15,"")</f>
        <v>14.049586776859504</v>
      </c>
      <c r="L6" s="114">
        <f>IF(females!K17&gt;0,females!K17,"")</f>
        <v>45.45454545454546</v>
      </c>
      <c r="M6" s="114">
        <f>IF(females!K18&gt;0,females!K18,"")</f>
        <v>8.2644628099173563</v>
      </c>
      <c r="N6" s="114">
        <f>IF(females!K21&gt;0,females!K21,"")</f>
        <v>44.214876033057848</v>
      </c>
      <c r="O6" s="114">
        <f>IF(females!K22&gt;0,females!K22,"")</f>
        <v>7.4380165289256199</v>
      </c>
      <c r="P6" s="114">
        <f>IF(females!K25&gt;0,females!K25,"")</f>
        <v>42.561983471074385</v>
      </c>
      <c r="Q6" s="114">
        <f>IF(females!K26&gt;0,females!K26,"")</f>
        <v>7.0247933884297522</v>
      </c>
      <c r="R6" s="114">
        <f>IF(females!K29&gt;0,females!K29,"")</f>
        <v>47.933884297520663</v>
      </c>
      <c r="S6" s="114">
        <f>IF(females!K30&gt;0,females!K30,"")</f>
        <v>7.8512396694214877</v>
      </c>
    </row>
    <row r="7" spans="1:19" x14ac:dyDescent="0.2">
      <c r="A7" s="127" t="str">
        <f>'females_stats (μm)'!A$2</f>
        <v>Hypechiniscus geminis</v>
      </c>
      <c r="B7" s="76" t="str">
        <f>'females_stats (μm)'!B$2</f>
        <v>JP.006</v>
      </c>
      <c r="C7" s="98">
        <f>females!L1</f>
        <v>6</v>
      </c>
      <c r="D7" s="100">
        <f>IF(females!M3&gt;0,females!M3,"")</f>
        <v>840.3361344537816</v>
      </c>
      <c r="E7" s="114">
        <f>IF(females!M6&gt;0,females!M6,"")</f>
        <v>42.016806722689076</v>
      </c>
      <c r="F7" s="114">
        <f>IF(females!M7&gt;0,females!M7,"")</f>
        <v>25.210084033613445</v>
      </c>
      <c r="G7" s="114">
        <f>IF(females!M8&gt;0,females!M8,"")</f>
        <v>59.663865546218489</v>
      </c>
      <c r="H7" s="114">
        <f>IF(females!M9&gt;0,females!M9,"")</f>
        <v>21.008403361344538</v>
      </c>
      <c r="I7" s="114">
        <f>IF(females!M10&gt;0,females!M10,"")</f>
        <v>73.52941176470587</v>
      </c>
      <c r="J7" s="115">
        <f>IF(females!M14&gt;0,females!M14,"")</f>
        <v>290.75630252100837</v>
      </c>
      <c r="K7" s="114">
        <f>IF(females!M15&gt;0,females!M15,"")</f>
        <v>13.865546218487394</v>
      </c>
      <c r="L7" s="114">
        <f>IF(females!M17&gt;0,females!M17,"")</f>
        <v>43.69747899159664</v>
      </c>
      <c r="M7" s="114">
        <f>IF(females!M18&gt;0,females!M18,"")</f>
        <v>6.7226890756302522</v>
      </c>
      <c r="N7" s="114">
        <f>IF(females!M21&gt;0,females!M21,"")</f>
        <v>41.596638655462186</v>
      </c>
      <c r="O7" s="114">
        <f>IF(females!M22&gt;0,females!M22,"")</f>
        <v>7.9831932773109235</v>
      </c>
      <c r="P7" s="114">
        <f>IF(females!M25&gt;0,females!M25,"")</f>
        <v>45.378151260504204</v>
      </c>
      <c r="Q7" s="114">
        <f>IF(females!M26&gt;0,females!M26,"")</f>
        <v>7.1428571428571423</v>
      </c>
      <c r="R7" s="114">
        <f>IF(females!M29&gt;0,females!M29,"")</f>
        <v>47.058823529411761</v>
      </c>
      <c r="S7" s="114">
        <f>IF(females!M30&gt;0,females!M30,"")</f>
        <v>6.7226890756302522</v>
      </c>
    </row>
    <row r="8" spans="1:19" x14ac:dyDescent="0.2">
      <c r="A8" s="127" t="str">
        <f>'females_stats (μm)'!A$2</f>
        <v>Hypechiniscus geminis</v>
      </c>
      <c r="B8" s="76" t="str">
        <f>'females_stats (μm)'!B$2</f>
        <v>JP.006</v>
      </c>
      <c r="C8" s="98">
        <f>females!N1</f>
        <v>7</v>
      </c>
      <c r="D8" s="100">
        <f>IF(females!O3&gt;0,females!O3,"")</f>
        <v>883.81742738589196</v>
      </c>
      <c r="E8" s="114">
        <f>IF(females!O6&gt;0,females!O6,"")</f>
        <v>38.589211618257266</v>
      </c>
      <c r="F8" s="114">
        <f>IF(females!O7&gt;0,females!O7,"")</f>
        <v>26.14107883817427</v>
      </c>
      <c r="G8" s="114">
        <f>IF(females!O8&gt;0,females!O8,"")</f>
        <v>63.485477178423231</v>
      </c>
      <c r="H8" s="114" t="str">
        <f>IF(females!O9&gt;0,females!O9,"")</f>
        <v/>
      </c>
      <c r="I8" s="114">
        <f>IF(females!O10&gt;0,females!O10,"")</f>
        <v>95.020746887966794</v>
      </c>
      <c r="J8" s="115">
        <f>IF(females!O14&gt;0,females!O14,"")</f>
        <v>254.77178423236512</v>
      </c>
      <c r="K8" s="114" t="str">
        <f>IF(females!O15&gt;0,females!O15,"")</f>
        <v/>
      </c>
      <c r="L8" s="114">
        <f>IF(females!O17&gt;0,females!O17,"")</f>
        <v>41.908713692946051</v>
      </c>
      <c r="M8" s="114">
        <f>IF(females!O18&gt;0,females!O18,"")</f>
        <v>7.0539419087136928</v>
      </c>
      <c r="N8" s="114">
        <f>IF(females!O21&gt;0,females!O21,"")</f>
        <v>43.568464730290451</v>
      </c>
      <c r="O8" s="114">
        <f>IF(females!O22&gt;0,females!O22,"")</f>
        <v>7.0539419087136928</v>
      </c>
      <c r="P8" s="114">
        <f>IF(females!O25&gt;0,females!O25,"")</f>
        <v>43.983402489626549</v>
      </c>
      <c r="Q8" s="114" t="str">
        <f>IF(females!O26&gt;0,females!O26,"")</f>
        <v/>
      </c>
      <c r="R8" s="114">
        <f>IF(females!O29&gt;0,females!O29,"")</f>
        <v>48.132780082987544</v>
      </c>
      <c r="S8" s="114">
        <f>IF(females!O30&gt;0,females!O30,"")</f>
        <v>8.7136929460580905</v>
      </c>
    </row>
    <row r="9" spans="1:19" x14ac:dyDescent="0.2">
      <c r="A9" s="127" t="str">
        <f>'females_stats (μm)'!A$2</f>
        <v>Hypechiniscus geminis</v>
      </c>
      <c r="B9" s="76" t="str">
        <f>'females_stats (μm)'!B$2</f>
        <v>JP.006</v>
      </c>
      <c r="C9" s="98">
        <f>females!P1</f>
        <v>8</v>
      </c>
      <c r="D9" s="100">
        <f>IF(females!Q3&gt;0,females!Q3,"")</f>
        <v>907.40740740740728</v>
      </c>
      <c r="E9" s="114">
        <f>IF(females!Q6&gt;0,females!Q6,"")</f>
        <v>36.574074074074076</v>
      </c>
      <c r="F9" s="114">
        <f>IF(females!Q7&gt;0,females!Q7,"")</f>
        <v>28.703703703703702</v>
      </c>
      <c r="G9" s="114" t="str">
        <f>IF(females!Q8&gt;0,females!Q8,"")</f>
        <v/>
      </c>
      <c r="H9" s="114">
        <f>IF(females!Q9&gt;0,females!Q9,"")</f>
        <v>25.925925925925924</v>
      </c>
      <c r="I9" s="114">
        <f>IF(females!Q10&gt;0,females!Q10,"")</f>
        <v>81.018518518518505</v>
      </c>
      <c r="J9" s="115">
        <f>IF(females!Q14&gt;0,females!Q14,"")</f>
        <v>251.85185185185182</v>
      </c>
      <c r="K9" s="114">
        <f>IF(females!Q15&gt;0,females!Q15,"")</f>
        <v>12.5</v>
      </c>
      <c r="L9" s="114">
        <f>IF(females!Q17&gt;0,females!Q17,"")</f>
        <v>48.148148148148145</v>
      </c>
      <c r="M9" s="114">
        <f>IF(females!Q18&gt;0,females!Q18,"")</f>
        <v>6.9444444444444438</v>
      </c>
      <c r="N9" s="114">
        <f>IF(females!Q21&gt;0,females!Q21,"")</f>
        <v>48.148148148148145</v>
      </c>
      <c r="O9" s="114" t="str">
        <f>IF(females!Q22&gt;0,females!Q22,"")</f>
        <v/>
      </c>
      <c r="P9" s="114">
        <f>IF(females!Q25&gt;0,females!Q25,"")</f>
        <v>47.222222222222214</v>
      </c>
      <c r="Q9" s="114" t="str">
        <f>IF(females!Q26&gt;0,females!Q26,"")</f>
        <v/>
      </c>
      <c r="R9" s="114">
        <f>IF(females!Q29&gt;0,females!Q29,"")</f>
        <v>51.388888888888886</v>
      </c>
      <c r="S9" s="114" t="str">
        <f>IF(females!Q30&gt;0,females!Q30,"")</f>
        <v/>
      </c>
    </row>
    <row r="10" spans="1:19" x14ac:dyDescent="0.2">
      <c r="A10" s="127" t="str">
        <f>'females_stats (μm)'!A$2</f>
        <v>Hypechiniscus geminis</v>
      </c>
      <c r="B10" s="76" t="str">
        <f>'females_stats (μm)'!B$2</f>
        <v>JP.006</v>
      </c>
      <c r="C10" s="98">
        <f>females!R1</f>
        <v>9</v>
      </c>
      <c r="D10" s="100">
        <f>IF(females!S3&gt;0,females!S3,"")</f>
        <v>875</v>
      </c>
      <c r="E10" s="114">
        <f>IF(females!S6&gt;0,females!S6,"")</f>
        <v>42.307692307692307</v>
      </c>
      <c r="F10" s="114">
        <f>IF(females!S7&gt;0,females!S7,"")</f>
        <v>23.557692307692307</v>
      </c>
      <c r="G10" s="114">
        <f>IF(females!S8&gt;0,females!S8,"")</f>
        <v>52.403846153846153</v>
      </c>
      <c r="H10" s="114">
        <f>IF(females!S9&gt;0,females!S9,"")</f>
        <v>21.634615384615383</v>
      </c>
      <c r="I10" s="114" t="str">
        <f>IF(females!S10&gt;0,females!S10,"")</f>
        <v/>
      </c>
      <c r="J10" s="115">
        <f>IF(females!S14&gt;0,females!S14,"")</f>
        <v>259.61538461538464</v>
      </c>
      <c r="K10" s="114" t="str">
        <f>IF(females!S15&gt;0,females!S15,"")</f>
        <v/>
      </c>
      <c r="L10" s="114">
        <f>IF(females!S17&gt;0,females!S17,"")</f>
        <v>41.826923076923073</v>
      </c>
      <c r="M10" s="114" t="str">
        <f>IF(females!S18&gt;0,females!S18,"")</f>
        <v/>
      </c>
      <c r="N10" s="114">
        <f>IF(females!S21&gt;0,females!S21,"")</f>
        <v>43.749999999999993</v>
      </c>
      <c r="O10" s="114" t="str">
        <f>IF(females!S22&gt;0,females!S22,"")</f>
        <v/>
      </c>
      <c r="P10" s="114">
        <f>IF(females!S25&gt;0,females!S25,"")</f>
        <v>42.307692307692307</v>
      </c>
      <c r="Q10" s="114" t="str">
        <f>IF(females!S26&gt;0,females!S26,"")</f>
        <v/>
      </c>
      <c r="R10" s="114">
        <f>IF(females!S29&gt;0,females!S29,"")</f>
        <v>50.96153846153846</v>
      </c>
      <c r="S10" s="114" t="str">
        <f>IF(females!S30&gt;0,females!S30,"")</f>
        <v/>
      </c>
    </row>
    <row r="11" spans="1:19" x14ac:dyDescent="0.2">
      <c r="A11" s="127" t="str">
        <f>'females_stats (μm)'!A$2</f>
        <v>Hypechiniscus geminis</v>
      </c>
      <c r="B11" s="76" t="str">
        <f>'females_stats (μm)'!B$2</f>
        <v>JP.006</v>
      </c>
      <c r="C11" s="98">
        <f>females!T1</f>
        <v>10</v>
      </c>
      <c r="D11" s="100">
        <f>IF(females!U3&gt;0,females!U3,"")</f>
        <v>753.19148936170222</v>
      </c>
      <c r="E11" s="114" t="str">
        <f>IF(females!U6&gt;0,females!U6,"")</f>
        <v/>
      </c>
      <c r="F11" s="114">
        <f>IF(females!U7&gt;0,females!U7,"")</f>
        <v>24.680851063829788</v>
      </c>
      <c r="G11" s="114" t="str">
        <f>IF(females!U8&gt;0,females!U8,"")</f>
        <v/>
      </c>
      <c r="H11" s="114" t="str">
        <f>IF(females!U9&gt;0,females!U9,"")</f>
        <v/>
      </c>
      <c r="I11" s="114">
        <f>IF(females!U10&gt;0,females!U10,"")</f>
        <v>91.914893617021292</v>
      </c>
      <c r="J11" s="115">
        <f>IF(females!U14&gt;0,females!U14,"")</f>
        <v>252.34042553191486</v>
      </c>
      <c r="K11" s="114" t="str">
        <f>IF(females!U15&gt;0,females!U15,"")</f>
        <v/>
      </c>
      <c r="L11" s="114">
        <f>IF(females!U17&gt;0,females!U17,"")</f>
        <v>44.680851063829785</v>
      </c>
      <c r="M11" s="114" t="str">
        <f>IF(females!U18&gt;0,females!U18,"")</f>
        <v/>
      </c>
      <c r="N11" s="114">
        <f>IF(females!U21&gt;0,females!U21,"")</f>
        <v>42.127659574468083</v>
      </c>
      <c r="O11" s="114" t="str">
        <f>IF(females!U22&gt;0,females!U22,"")</f>
        <v/>
      </c>
      <c r="P11" s="114">
        <f>IF(females!U25&gt;0,females!U25,"")</f>
        <v>45.531914893617021</v>
      </c>
      <c r="Q11" s="114" t="str">
        <f>IF(females!U26&gt;0,females!U26,"")</f>
        <v/>
      </c>
      <c r="R11" s="114">
        <f>IF(females!U29&gt;0,females!U29,"")</f>
        <v>48.510638297872347</v>
      </c>
      <c r="S11" s="114">
        <f>IF(females!U30&gt;0,females!U30,"")</f>
        <v>7.2340425531914887</v>
      </c>
    </row>
    <row r="12" spans="1:19" x14ac:dyDescent="0.2">
      <c r="A12" s="127" t="str">
        <f>'females_stats (μm)'!A$2</f>
        <v>Hypechiniscus geminis</v>
      </c>
      <c r="B12" s="76" t="str">
        <f>'females_stats (μm)'!B$2</f>
        <v>JP.006</v>
      </c>
      <c r="C12" s="98">
        <f>females!V1</f>
        <v>11</v>
      </c>
      <c r="D12" s="100">
        <f>IF(females!W3&gt;0,females!W3,"")</f>
        <v>956.93779904306223</v>
      </c>
      <c r="E12" s="114">
        <f>IF(females!W6&gt;0,females!W6,"")</f>
        <v>54.545454545454554</v>
      </c>
      <c r="F12" s="114">
        <f>IF(females!W7&gt;0,females!W7,"")</f>
        <v>29.665071770334933</v>
      </c>
      <c r="G12" s="114">
        <f>IF(females!W8&gt;0,females!W8,"")</f>
        <v>70.334928229665067</v>
      </c>
      <c r="H12" s="114">
        <f>IF(females!W9&gt;0,females!W9,"")</f>
        <v>23.923444976076556</v>
      </c>
      <c r="I12" s="114">
        <f>IF(females!W10&gt;0,females!W10,"")</f>
        <v>86.124401913875602</v>
      </c>
      <c r="J12" s="115">
        <f>IF(females!W14&gt;0,females!W14,"")</f>
        <v>308.13397129186609</v>
      </c>
      <c r="K12" s="114">
        <f>IF(females!W15&gt;0,females!W15,"")</f>
        <v>11.483253588516746</v>
      </c>
      <c r="L12" s="114">
        <f>IF(females!W17&gt;0,females!W17,"")</f>
        <v>47.846889952153113</v>
      </c>
      <c r="M12" s="114" t="str">
        <f>IF(females!W18&gt;0,females!W18,"")</f>
        <v/>
      </c>
      <c r="N12" s="114">
        <f>IF(females!W21&gt;0,females!W21,"")</f>
        <v>48.325358851674643</v>
      </c>
      <c r="O12" s="114">
        <f>IF(females!W22&gt;0,females!W22,"")</f>
        <v>6.6985645933014357</v>
      </c>
      <c r="P12" s="114">
        <f>IF(females!W25&gt;0,females!W25,"")</f>
        <v>49.282296650717711</v>
      </c>
      <c r="Q12" s="114" t="str">
        <f>IF(females!W26&gt;0,females!W26,"")</f>
        <v/>
      </c>
      <c r="R12" s="114">
        <f>IF(females!W29&gt;0,females!W29,"")</f>
        <v>52.153110047846894</v>
      </c>
      <c r="S12" s="114" t="str">
        <f>IF(females!W30&gt;0,females!W30,"")</f>
        <v/>
      </c>
    </row>
    <row r="13" spans="1:19" x14ac:dyDescent="0.2">
      <c r="A13" s="127" t="str">
        <f>'females_stats (μm)'!A$2</f>
        <v>Hypechiniscus geminis</v>
      </c>
      <c r="B13" s="76" t="str">
        <f>'females_stats (μm)'!B$2</f>
        <v>JP.006</v>
      </c>
      <c r="C13" s="98">
        <f>females!X1</f>
        <v>12</v>
      </c>
      <c r="D13" s="100">
        <f>IF(females!Y3&gt;0,females!Y3,"")</f>
        <v>738.95582329317278</v>
      </c>
      <c r="E13" s="114" t="str">
        <f>IF(females!Y6&gt;0,females!Y6,"")</f>
        <v/>
      </c>
      <c r="F13" s="114">
        <f>IF(females!Y7&gt;0,females!Y7,"")</f>
        <v>21.285140562248998</v>
      </c>
      <c r="G13" s="114">
        <f>IF(females!Y8&gt;0,females!Y8,"")</f>
        <v>48.99598393574297</v>
      </c>
      <c r="H13" s="114">
        <f>IF(females!Y9&gt;0,females!Y9,"")</f>
        <v>18.473895582329316</v>
      </c>
      <c r="I13" s="114">
        <f>IF(females!Y10&gt;0,females!Y10,"")</f>
        <v>80.321285140562253</v>
      </c>
      <c r="J13" s="115">
        <f>IF(females!Y14&gt;0,females!Y14,"")</f>
        <v>247.38955823293173</v>
      </c>
      <c r="K13" s="114" t="str">
        <f>IF(females!Y15&gt;0,females!Y15,"")</f>
        <v/>
      </c>
      <c r="L13" s="114">
        <f>IF(females!Y17&gt;0,females!Y17,"")</f>
        <v>41.76706827309237</v>
      </c>
      <c r="M13" s="114">
        <f>IF(females!Y18&gt;0,females!Y18,"")</f>
        <v>8.0321285140562253</v>
      </c>
      <c r="N13" s="114" t="str">
        <f>IF(females!Y21&gt;0,females!Y21,"")</f>
        <v/>
      </c>
      <c r="O13" s="114" t="str">
        <f>IF(females!Y22&gt;0,females!Y22,"")</f>
        <v/>
      </c>
      <c r="P13" s="114">
        <f>IF(females!Y25&gt;0,females!Y25,"")</f>
        <v>40.160642570281126</v>
      </c>
      <c r="Q13" s="114" t="str">
        <f>IF(females!Y26&gt;0,females!Y26,"")</f>
        <v/>
      </c>
      <c r="R13" s="114">
        <f>IF(females!Y29&gt;0,females!Y29,"")</f>
        <v>44.979919678714857</v>
      </c>
      <c r="S13" s="114" t="str">
        <f>IF(females!Y30&gt;0,females!Y30,"")</f>
        <v/>
      </c>
    </row>
    <row r="14" spans="1:19" x14ac:dyDescent="0.2">
      <c r="A14" s="127" t="str">
        <f>'females_stats (μm)'!A$2</f>
        <v>Hypechiniscus geminis</v>
      </c>
      <c r="B14" s="76" t="str">
        <f>'females_stats (μm)'!B$2</f>
        <v>JP.006</v>
      </c>
      <c r="C14" s="98">
        <f>females!Z1</f>
        <v>13</v>
      </c>
      <c r="D14" s="100">
        <f>IF(females!AA3&gt;0,females!AA3,"")</f>
        <v>976.85185185185173</v>
      </c>
      <c r="E14" s="114" t="str">
        <f>IF(females!AA6&gt;0,females!AA6,"")</f>
        <v/>
      </c>
      <c r="F14" s="114">
        <f>IF(females!AA7&gt;0,females!AA7,"")</f>
        <v>22.685185185185187</v>
      </c>
      <c r="G14" s="114">
        <f>IF(females!AA8&gt;0,females!AA8,"")</f>
        <v>56.481481481481474</v>
      </c>
      <c r="H14" s="114">
        <f>IF(females!AA9&gt;0,females!AA9,"")</f>
        <v>21.75925925925926</v>
      </c>
      <c r="I14" s="114" t="str">
        <f>IF(females!AA10&gt;0,females!AA10,"")</f>
        <v/>
      </c>
      <c r="J14" s="115">
        <f>IF(females!AA14&gt;0,females!AA14,"")</f>
        <v>227.77777777777777</v>
      </c>
      <c r="K14" s="114">
        <f>IF(females!AA15&gt;0,females!AA15,"")</f>
        <v>13.888888888888888</v>
      </c>
      <c r="L14" s="114">
        <f>IF(females!AA17&gt;0,females!AA17,"")</f>
        <v>43.981481481481474</v>
      </c>
      <c r="M14" s="114">
        <f>IF(females!AA18&gt;0,females!AA18,"")</f>
        <v>6.9444444444444438</v>
      </c>
      <c r="N14" s="114">
        <f>IF(females!AA21&gt;0,females!AA21,"")</f>
        <v>43.981481481481474</v>
      </c>
      <c r="O14" s="114">
        <f>IF(females!AA22&gt;0,females!AA22,"")</f>
        <v>7.4074074074074066</v>
      </c>
      <c r="P14" s="114">
        <f>IF(females!AA25&gt;0,females!AA25,"")</f>
        <v>44.907407407407405</v>
      </c>
      <c r="Q14" s="114">
        <f>IF(females!AA26&gt;0,females!AA26,"")</f>
        <v>7.4074074074074066</v>
      </c>
      <c r="R14" s="114">
        <f>IF(females!AA29&gt;0,females!AA29,"")</f>
        <v>47.222222222222214</v>
      </c>
      <c r="S14" s="114">
        <f>IF(females!AA30&gt;0,females!AA30,"")</f>
        <v>8.7962962962962958</v>
      </c>
    </row>
    <row r="15" spans="1:19" x14ac:dyDescent="0.2">
      <c r="A15" s="127" t="str">
        <f>'females_stats (μm)'!A$2</f>
        <v>Hypechiniscus geminis</v>
      </c>
      <c r="B15" s="76" t="str">
        <f>'females_stats (μm)'!B$2</f>
        <v>JP.006</v>
      </c>
      <c r="C15" s="98">
        <f>females!AB1</f>
        <v>14</v>
      </c>
      <c r="D15" s="100">
        <f>IF(females!AC3&gt;0,females!AC3,"")</f>
        <v>848.03921568627447</v>
      </c>
      <c r="E15" s="114">
        <f>IF(females!AC6&gt;0,females!AC6,"")</f>
        <v>32.843137254901968</v>
      </c>
      <c r="F15" s="114">
        <f>IF(females!AC7&gt;0,females!AC7,"")</f>
        <v>27.941176470588236</v>
      </c>
      <c r="G15" s="114">
        <f>IF(females!AC8&gt;0,females!AC8,"")</f>
        <v>60.294117647058833</v>
      </c>
      <c r="H15" s="114">
        <f>IF(females!AC9&gt;0,females!AC9,"")</f>
        <v>20.098039215686274</v>
      </c>
      <c r="I15" s="114" t="str">
        <f>IF(females!AC10&gt;0,females!AC10,"")</f>
        <v/>
      </c>
      <c r="J15" s="115">
        <f>IF(females!AC14&gt;0,females!AC14,"")</f>
        <v>226.96078431372547</v>
      </c>
      <c r="K15" s="114" t="str">
        <f>IF(females!AC15&gt;0,females!AC15,"")</f>
        <v/>
      </c>
      <c r="L15" s="114">
        <f>IF(females!AC17&gt;0,females!AC17,"")</f>
        <v>44.607843137254903</v>
      </c>
      <c r="M15" s="114">
        <f>IF(females!AC18&gt;0,females!AC18,"")</f>
        <v>7.8431372549019622</v>
      </c>
      <c r="N15" s="114">
        <f>IF(females!AC21&gt;0,females!AC21,"")</f>
        <v>44.117647058823536</v>
      </c>
      <c r="O15" s="114">
        <f>IF(females!AC22&gt;0,females!AC22,"")</f>
        <v>6.8627450980392162</v>
      </c>
      <c r="P15" s="114">
        <f>IF(females!AC25&gt;0,females!AC25,"")</f>
        <v>44.117647058823536</v>
      </c>
      <c r="Q15" s="114">
        <f>IF(females!AC26&gt;0,females!AC26,"")</f>
        <v>7.3529411764705888</v>
      </c>
      <c r="R15" s="114">
        <f>IF(females!AC29&gt;0,females!AC29,"")</f>
        <v>49.019607843137258</v>
      </c>
      <c r="S15" s="114" t="str">
        <f>IF(females!AC30&gt;0,females!AC30,"")</f>
        <v/>
      </c>
    </row>
    <row r="16" spans="1:19" x14ac:dyDescent="0.2">
      <c r="A16" s="127" t="str">
        <f>'females_stats (μm)'!A$2</f>
        <v>Hypechiniscus geminis</v>
      </c>
      <c r="B16" s="76" t="str">
        <f>'females_stats (μm)'!B$2</f>
        <v>JP.006</v>
      </c>
      <c r="C16" s="98">
        <f>females!AD1</f>
        <v>15</v>
      </c>
      <c r="D16" s="100">
        <f>IF(females!AE3&gt;0,females!AE3,"")</f>
        <v>894.9579831932773</v>
      </c>
      <c r="E16" s="114" t="str">
        <f>IF(females!AE6&gt;0,females!AE6,"")</f>
        <v/>
      </c>
      <c r="F16" s="114">
        <f>IF(females!AE7&gt;0,females!AE7,"")</f>
        <v>26.890756302521009</v>
      </c>
      <c r="G16" s="114">
        <f>IF(females!AE8&gt;0,females!AE8,"")</f>
        <v>60.924369747899156</v>
      </c>
      <c r="H16" s="114">
        <f>IF(females!AE9&gt;0,females!AE9,"")</f>
        <v>20.588235294117649</v>
      </c>
      <c r="I16" s="114">
        <f>IF(females!AE10&gt;0,females!AE10,"")</f>
        <v>80.252100840336141</v>
      </c>
      <c r="J16" s="115">
        <f>IF(females!AE14&gt;0,females!AE14,"")</f>
        <v>293.27731092436971</v>
      </c>
      <c r="K16" s="114">
        <f>IF(females!AE15&gt;0,females!AE15,"")</f>
        <v>12.184873949579831</v>
      </c>
      <c r="L16" s="114">
        <f>IF(females!AE17&gt;0,females!AE17,"")</f>
        <v>47.899159663865547</v>
      </c>
      <c r="M16" s="114">
        <f>IF(females!AE18&gt;0,females!AE18,"")</f>
        <v>6.3025210084033612</v>
      </c>
      <c r="N16" s="114">
        <f>IF(females!AE21&gt;0,females!AE21,"")</f>
        <v>47.899159663865547</v>
      </c>
      <c r="O16" s="114">
        <f>IF(females!AE22&gt;0,females!AE22,"")</f>
        <v>7.5630252100840334</v>
      </c>
      <c r="P16" s="114">
        <f>IF(females!AE25&gt;0,females!AE25,"")</f>
        <v>47.478991596638657</v>
      </c>
      <c r="Q16" s="114">
        <f>IF(females!AE26&gt;0,females!AE26,"")</f>
        <v>9.2436974789915975</v>
      </c>
      <c r="R16" s="114">
        <f>IF(females!AE29&gt;0,females!AE29,"")</f>
        <v>52.100840336134461</v>
      </c>
      <c r="S16" s="114" t="str">
        <f>IF(females!AE30&gt;0,females!AE30,"")</f>
        <v/>
      </c>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99FF"/>
  </sheetPr>
  <dimension ref="A1:Z15"/>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0.85546875" style="129" bestFit="1" customWidth="1"/>
    <col min="2" max="2" width="16.85546875" style="78" customWidth="1"/>
    <col min="3" max="3" width="9.140625" style="64"/>
    <col min="4" max="4" width="9.140625" style="63" customWidth="1"/>
    <col min="5" max="10" width="9.140625" style="63"/>
    <col min="11" max="12" width="11.28515625" style="63" customWidth="1"/>
    <col min="13" max="14" width="9.140625" style="63"/>
    <col min="15" max="16" width="6.7109375" style="63" customWidth="1"/>
    <col min="17" max="17" width="12.5703125" style="63" customWidth="1"/>
    <col min="18" max="19" width="6.7109375" style="63" customWidth="1"/>
    <col min="20" max="20" width="12.5703125" style="63" customWidth="1"/>
    <col min="21" max="22" width="6.7109375" style="63" customWidth="1"/>
    <col min="23" max="23" width="12.5703125" style="63" customWidth="1"/>
    <col min="24" max="25" width="6.7109375" style="63" customWidth="1"/>
    <col min="26" max="26" width="12.5703125" style="63" customWidth="1"/>
    <col min="27" max="16384" width="9.140625" style="63"/>
  </cols>
  <sheetData>
    <row r="1" spans="1:26" ht="38.25" x14ac:dyDescent="0.2">
      <c r="A1" s="127" t="s">
        <v>47</v>
      </c>
      <c r="B1" s="79" t="s">
        <v>48</v>
      </c>
      <c r="C1" s="65" t="s">
        <v>31</v>
      </c>
      <c r="D1" s="80" t="s">
        <v>4</v>
      </c>
      <c r="E1" s="80" t="s">
        <v>23</v>
      </c>
      <c r="F1" s="80" t="s">
        <v>32</v>
      </c>
      <c r="G1" s="80" t="s">
        <v>33</v>
      </c>
      <c r="H1" s="80" t="s">
        <v>34</v>
      </c>
      <c r="I1" s="80" t="s">
        <v>35</v>
      </c>
      <c r="J1" s="80" t="s">
        <v>36</v>
      </c>
      <c r="K1" s="80" t="s">
        <v>37</v>
      </c>
      <c r="L1" s="80" t="s">
        <v>38</v>
      </c>
      <c r="M1" s="80" t="s">
        <v>62</v>
      </c>
      <c r="N1" s="80" t="s">
        <v>5</v>
      </c>
      <c r="O1" s="80" t="s">
        <v>49</v>
      </c>
      <c r="P1" s="80" t="s">
        <v>50</v>
      </c>
      <c r="Q1" s="80" t="s">
        <v>51</v>
      </c>
      <c r="R1" s="80" t="s">
        <v>52</v>
      </c>
      <c r="S1" s="80" t="s">
        <v>53</v>
      </c>
      <c r="T1" s="80" t="s">
        <v>54</v>
      </c>
      <c r="U1" s="80" t="s">
        <v>55</v>
      </c>
      <c r="V1" s="80" t="s">
        <v>56</v>
      </c>
      <c r="W1" s="80" t="s">
        <v>57</v>
      </c>
      <c r="X1" s="80" t="s">
        <v>58</v>
      </c>
      <c r="Y1" s="80" t="s">
        <v>59</v>
      </c>
      <c r="Z1" s="80" t="s">
        <v>60</v>
      </c>
    </row>
    <row r="2" spans="1:26" x14ac:dyDescent="0.2">
      <c r="A2" s="128" t="str">
        <f>'general info'!D2</f>
        <v>Hypechiniscus geminis</v>
      </c>
      <c r="B2" s="123" t="str">
        <f>'general info'!D3</f>
        <v>JP.006</v>
      </c>
      <c r="C2" s="98">
        <f>males!B1</f>
        <v>1</v>
      </c>
      <c r="D2" s="99">
        <f>IF(males!B3&gt;0,males!B3,"")</f>
        <v>159</v>
      </c>
      <c r="E2" s="103">
        <f>IF(males!B4&gt;0,males!B4,"")</f>
        <v>20.100000000000001</v>
      </c>
      <c r="F2" s="103">
        <f>IF(males!B6&gt;0,males!B6,"")</f>
        <v>8.9</v>
      </c>
      <c r="G2" s="103">
        <f>IF(males!B7&gt;0,males!B7,"")</f>
        <v>5.7</v>
      </c>
      <c r="H2" s="103">
        <f>IF(males!B8&gt;0,males!B8,"")</f>
        <v>10.6</v>
      </c>
      <c r="I2" s="103">
        <f>IF(males!B9&gt;0,males!B9,"")</f>
        <v>4</v>
      </c>
      <c r="J2" s="103">
        <f>IF(males!B10&gt;0,males!B10,"")</f>
        <v>14.6</v>
      </c>
      <c r="K2" s="104">
        <f>IF(males!B11&gt;0,males!B11,"")</f>
        <v>9.1823899371069176E-2</v>
      </c>
      <c r="L2" s="105">
        <f>IF(males!B12&gt;0,males!B12,"")</f>
        <v>0.839622641509434</v>
      </c>
      <c r="M2" s="103">
        <f>IF(males!B14&gt;0,males!B14,"")</f>
        <v>49.1</v>
      </c>
      <c r="N2" s="103">
        <f>IF(males!B15&gt;0,males!B15,"")</f>
        <v>2.5</v>
      </c>
      <c r="O2" s="103">
        <f>IF(males!B17&gt;0,males!B17,"")</f>
        <v>8.6</v>
      </c>
      <c r="P2" s="103">
        <f>IF(males!B18&gt;0,males!B18,"")</f>
        <v>1.5</v>
      </c>
      <c r="Q2" s="104">
        <f>IF(males!B19&gt;0,males!B19,"")</f>
        <v>0.1744186046511628</v>
      </c>
      <c r="R2" s="103">
        <f>IF(males!B21&gt;0,males!B21,"")</f>
        <v>8.1999999999999993</v>
      </c>
      <c r="S2" s="103">
        <f>IF(males!B22&gt;0,males!B22,"")</f>
        <v>1.5</v>
      </c>
      <c r="T2" s="104">
        <f>IF(males!B23&gt;0,males!B23,"")</f>
        <v>0.18292682926829271</v>
      </c>
      <c r="U2" s="103">
        <f>IF(males!B25&gt;0,males!B25,"")</f>
        <v>8.5</v>
      </c>
      <c r="V2" s="107" t="str">
        <f>IF(males!B26&gt;0,males!B26,"")</f>
        <v/>
      </c>
      <c r="W2" s="108" t="str">
        <f>IF(males!B27&gt;0,males!B27,"")</f>
        <v/>
      </c>
      <c r="X2" s="107">
        <f>IF(males!B29&gt;0,males!B29,"")</f>
        <v>10.4</v>
      </c>
      <c r="Y2" s="107">
        <f>IF(males!B30&gt;0,males!B30,"")</f>
        <v>1.5</v>
      </c>
      <c r="Z2" s="108">
        <f>IF(males!B31&gt;0,males!B31,"")</f>
        <v>0.14423076923076922</v>
      </c>
    </row>
    <row r="3" spans="1:26" x14ac:dyDescent="0.2">
      <c r="A3" s="127" t="str">
        <f t="shared" ref="A3:B15" si="0">A$2</f>
        <v>Hypechiniscus geminis</v>
      </c>
      <c r="B3" s="77" t="str">
        <f>B$2</f>
        <v>JP.006</v>
      </c>
      <c r="C3" s="98">
        <f>males!D1</f>
        <v>2</v>
      </c>
      <c r="D3" s="99">
        <f>IF(males!D3&gt;0,males!D3,"")</f>
        <v>168</v>
      </c>
      <c r="E3" s="109">
        <f>IF(males!D4&gt;0,males!D4,"")</f>
        <v>19</v>
      </c>
      <c r="F3" s="109">
        <f>IF(males!D6&gt;0,males!D6,"")</f>
        <v>7.9</v>
      </c>
      <c r="G3" s="109">
        <f>IF(males!D7&gt;0,males!D7,"")</f>
        <v>5.9</v>
      </c>
      <c r="H3" s="109">
        <f>IF(males!D8&gt;0,males!D8,"")</f>
        <v>13.5</v>
      </c>
      <c r="I3" s="109" t="str">
        <f>IF(males!D9&gt;0,males!D9,"")</f>
        <v/>
      </c>
      <c r="J3" s="109">
        <f>IF(males!D10&gt;0,males!D10,"")</f>
        <v>15.4</v>
      </c>
      <c r="K3" s="108">
        <f>IF(males!D11&gt;0,males!D11,"")</f>
        <v>9.1666666666666674E-2</v>
      </c>
      <c r="L3" s="110">
        <f>IF(males!D12&gt;0,males!D12,"")</f>
        <v>0.58518518518518525</v>
      </c>
      <c r="M3" s="109">
        <f>IF(males!D14&gt;0,males!D14,"")</f>
        <v>45</v>
      </c>
      <c r="N3" s="109">
        <f>IF(males!D15&gt;0,males!D15,"")</f>
        <v>2.4</v>
      </c>
      <c r="O3" s="109">
        <f>IF(males!D17&gt;0,males!D17,"")</f>
        <v>9.1999999999999993</v>
      </c>
      <c r="P3" s="109">
        <f>IF(males!D18&gt;0,males!D18,"")</f>
        <v>1.1000000000000001</v>
      </c>
      <c r="Q3" s="108">
        <f>IF(males!D19&gt;0,males!D19,"")</f>
        <v>0.11956521739130437</v>
      </c>
      <c r="R3" s="109">
        <f>IF(males!D21&gt;0,males!D21,"")</f>
        <v>9.4</v>
      </c>
      <c r="S3" s="109">
        <f>IF(males!D22&gt;0,males!D22,"")</f>
        <v>1.1000000000000001</v>
      </c>
      <c r="T3" s="108">
        <f>IF(males!D23&gt;0,males!D23,"")</f>
        <v>0.11702127659574468</v>
      </c>
      <c r="U3" s="109">
        <f>IF(males!D25&gt;0,males!D25,"")</f>
        <v>9.4</v>
      </c>
      <c r="V3" s="107">
        <f>IF(males!D26&gt;0,males!D26,"")</f>
        <v>1.4</v>
      </c>
      <c r="W3" s="108">
        <f>IF(males!D27&gt;0,males!D27,"")</f>
        <v>0.14893617021276595</v>
      </c>
      <c r="X3" s="107">
        <f>IF(males!D29&gt;0,males!D29,"")</f>
        <v>10</v>
      </c>
      <c r="Y3" s="107">
        <f>IF(males!D30&gt;0,males!D30,"")</f>
        <v>1.4</v>
      </c>
      <c r="Z3" s="108">
        <f>IF(males!D31&gt;0,males!D31,"")</f>
        <v>0.13999999999999999</v>
      </c>
    </row>
    <row r="4" spans="1:26" x14ac:dyDescent="0.2">
      <c r="A4" s="127" t="str">
        <f t="shared" si="0"/>
        <v>Hypechiniscus geminis</v>
      </c>
      <c r="B4" s="77" t="str">
        <f t="shared" si="0"/>
        <v>JP.006</v>
      </c>
      <c r="C4" s="98">
        <f>males!F1</f>
        <v>3</v>
      </c>
      <c r="D4" s="99">
        <f>IF(males!F3&gt;0,males!F3,"")</f>
        <v>177</v>
      </c>
      <c r="E4" s="109">
        <f>IF(males!F4&gt;0,males!F4,"")</f>
        <v>22.3</v>
      </c>
      <c r="F4" s="109">
        <f>IF(males!F6&gt;0,males!F6,"")</f>
        <v>7.6</v>
      </c>
      <c r="G4" s="109">
        <f>IF(males!F7&gt;0,males!F7,"")</f>
        <v>5.8</v>
      </c>
      <c r="H4" s="109">
        <f>IF(males!F8&gt;0,males!F8,"")</f>
        <v>11.5</v>
      </c>
      <c r="I4" s="109">
        <f>IF(males!F9&gt;0,males!F9,"")</f>
        <v>4.3</v>
      </c>
      <c r="J4" s="109">
        <f>IF(males!F10&gt;0,males!F10,"")</f>
        <v>16.7</v>
      </c>
      <c r="K4" s="108">
        <f>IF(males!F11&gt;0,males!F11,"")</f>
        <v>9.4350282485875708E-2</v>
      </c>
      <c r="L4" s="110">
        <f>IF(males!F12&gt;0,males!F12,"")</f>
        <v>0.66086956521739126</v>
      </c>
      <c r="M4" s="109">
        <f>IF(males!F14&gt;0,males!F14,"")</f>
        <v>56.2</v>
      </c>
      <c r="N4" s="109" t="str">
        <f>IF(males!F15&gt;0,males!F15,"")</f>
        <v/>
      </c>
      <c r="O4" s="109">
        <f>IF(males!F17&gt;0,males!F17,"")</f>
        <v>10</v>
      </c>
      <c r="P4" s="109" t="str">
        <f>IF(males!F18&gt;0,males!F18,"")</f>
        <v/>
      </c>
      <c r="Q4" s="108" t="str">
        <f>IF(males!F19&gt;0,males!F19,"")</f>
        <v/>
      </c>
      <c r="R4" s="109">
        <f>IF(males!F21&gt;0,males!F21,"")</f>
        <v>9.1</v>
      </c>
      <c r="S4" s="109" t="str">
        <f>IF(males!F22&gt;0,males!F22,"")</f>
        <v/>
      </c>
      <c r="T4" s="108" t="str">
        <f>IF(males!F23&gt;0,males!F23,"")</f>
        <v/>
      </c>
      <c r="U4" s="109">
        <f>IF(males!F25&gt;0,males!F25,"")</f>
        <v>10.4</v>
      </c>
      <c r="V4" s="107">
        <f>IF(males!F26&gt;0,males!F26,"")</f>
        <v>1.6</v>
      </c>
      <c r="W4" s="108">
        <f>IF(males!F27&gt;0,males!F27,"")</f>
        <v>0.15384615384615385</v>
      </c>
      <c r="X4" s="107">
        <f>IF(males!F29&gt;0,males!F29,"")</f>
        <v>10</v>
      </c>
      <c r="Y4" s="107" t="str">
        <f>IF(males!F30&gt;0,males!F30,"")</f>
        <v/>
      </c>
      <c r="Z4" s="108" t="str">
        <f>IF(males!F31&gt;0,males!F31,"")</f>
        <v/>
      </c>
    </row>
    <row r="5" spans="1:26" x14ac:dyDescent="0.2">
      <c r="A5" s="127" t="str">
        <f t="shared" si="0"/>
        <v>Hypechiniscus geminis</v>
      </c>
      <c r="B5" s="77" t="str">
        <f t="shared" si="0"/>
        <v>JP.006</v>
      </c>
      <c r="C5" s="98">
        <f>males!H1</f>
        <v>4</v>
      </c>
      <c r="D5" s="99">
        <f>IF(males!H3&gt;0,males!H3,"")</f>
        <v>164</v>
      </c>
      <c r="E5" s="109">
        <f>IF(males!H4&gt;0,males!H4,"")</f>
        <v>20.6</v>
      </c>
      <c r="F5" s="109">
        <f>IF(males!H6&gt;0,males!H6,"")</f>
        <v>8.1</v>
      </c>
      <c r="G5" s="109">
        <f>IF(males!H7&gt;0,males!H7,"")</f>
        <v>6</v>
      </c>
      <c r="H5" s="109" t="str">
        <f>IF(males!H8&gt;0,males!H8,"")</f>
        <v/>
      </c>
      <c r="I5" s="109">
        <f>IF(males!H9&gt;0,males!H9,"")</f>
        <v>4.5</v>
      </c>
      <c r="J5" s="109">
        <f>IF(males!H10&gt;0,males!H10,"")</f>
        <v>19.3</v>
      </c>
      <c r="K5" s="108">
        <f>IF(males!H11&gt;0,males!H11,"")</f>
        <v>0.1176829268292683</v>
      </c>
      <c r="L5" s="110" t="str">
        <f>IF(males!H12&gt;0,males!H12,"")</f>
        <v/>
      </c>
      <c r="M5" s="109">
        <f>IF(males!H14&gt;0,males!H14,"")</f>
        <v>39.9</v>
      </c>
      <c r="N5" s="109" t="str">
        <f>IF(males!H15&gt;0,males!H15,"")</f>
        <v/>
      </c>
      <c r="O5" s="109">
        <f>IF(males!H17&gt;0,males!H17,"")</f>
        <v>10.199999999999999</v>
      </c>
      <c r="P5" s="109" t="str">
        <f>IF(males!H18&gt;0,males!H18,"")</f>
        <v/>
      </c>
      <c r="Q5" s="108" t="str">
        <f>IF(males!H19&gt;0,males!H19,"")</f>
        <v/>
      </c>
      <c r="R5" s="109">
        <f>IF(males!H21&gt;0,males!H21,"")</f>
        <v>10</v>
      </c>
      <c r="S5" s="109" t="str">
        <f>IF(males!H22&gt;0,males!H22,"")</f>
        <v/>
      </c>
      <c r="T5" s="108" t="str">
        <f>IF(males!H23&gt;0,males!H23,"")</f>
        <v/>
      </c>
      <c r="U5" s="109">
        <f>IF(males!H25&gt;0,males!H25,"")</f>
        <v>9.9</v>
      </c>
      <c r="V5" s="107">
        <f>IF(males!H26&gt;0,males!H26,"")</f>
        <v>1.5</v>
      </c>
      <c r="W5" s="108">
        <f>IF(males!H27&gt;0,males!H27,"")</f>
        <v>0.15151515151515152</v>
      </c>
      <c r="X5" s="107">
        <f>IF(males!H29&gt;0,males!H29,"")</f>
        <v>11.1</v>
      </c>
      <c r="Y5" s="107" t="str">
        <f>IF(males!H30&gt;0,males!H30,"")</f>
        <v/>
      </c>
      <c r="Z5" s="108" t="str">
        <f>IF(males!H31&gt;0,males!H31,"")</f>
        <v/>
      </c>
    </row>
    <row r="6" spans="1:26" x14ac:dyDescent="0.2">
      <c r="A6" s="127" t="str">
        <f t="shared" si="0"/>
        <v>Hypechiniscus geminis</v>
      </c>
      <c r="B6" s="77" t="str">
        <f t="shared" si="0"/>
        <v>JP.006</v>
      </c>
      <c r="C6" s="98">
        <f>males!J1</f>
        <v>5</v>
      </c>
      <c r="D6" s="99">
        <f>IF(males!J3&gt;0,males!J3,"")</f>
        <v>195</v>
      </c>
      <c r="E6" s="109">
        <f>IF(males!J4&gt;0,males!J4,"")</f>
        <v>20.8</v>
      </c>
      <c r="F6" s="109" t="str">
        <f>IF(males!J6&gt;0,males!J6,"")</f>
        <v/>
      </c>
      <c r="G6" s="109">
        <f>IF(males!J7&gt;0,males!J7,"")</f>
        <v>6.8</v>
      </c>
      <c r="H6" s="109">
        <f>IF(males!J8&gt;0,males!J8,"")</f>
        <v>13</v>
      </c>
      <c r="I6" s="109">
        <f>IF(males!J9&gt;0,males!J9,"")</f>
        <v>4.5999999999999996</v>
      </c>
      <c r="J6" s="109">
        <f>IF(males!J10&gt;0,males!J10,"")</f>
        <v>15.4</v>
      </c>
      <c r="K6" s="108">
        <f>IF(males!J11&gt;0,males!J11,"")</f>
        <v>7.8974358974358977E-2</v>
      </c>
      <c r="L6" s="110" t="str">
        <f>IF(males!J12&gt;0,males!J12,"")</f>
        <v/>
      </c>
      <c r="M6" s="109">
        <f>IF(males!J14&gt;0,males!J14,"")</f>
        <v>54.4</v>
      </c>
      <c r="N6" s="109">
        <f>IF(males!J15&gt;0,males!J15,"")</f>
        <v>3.3</v>
      </c>
      <c r="O6" s="109">
        <f>IF(males!J17&gt;0,males!J17,"")</f>
        <v>9.8000000000000007</v>
      </c>
      <c r="P6" s="109">
        <f>IF(males!J18&gt;0,males!J18,"")</f>
        <v>1.4</v>
      </c>
      <c r="Q6" s="108">
        <f>IF(males!J19&gt;0,males!J19,"")</f>
        <v>0.14285714285714285</v>
      </c>
      <c r="R6" s="109">
        <f>IF(males!J21&gt;0,males!J21,"")</f>
        <v>9.9</v>
      </c>
      <c r="S6" s="109" t="str">
        <f>IF(males!J22&gt;0,males!J22,"")</f>
        <v/>
      </c>
      <c r="T6" s="108" t="str">
        <f>IF(males!J23&gt;0,males!J23,"")</f>
        <v/>
      </c>
      <c r="U6" s="109" t="str">
        <f>IF(males!J25&gt;0,males!J25,"")</f>
        <v/>
      </c>
      <c r="V6" s="107" t="str">
        <f>IF(males!J26&gt;0,males!J26,"")</f>
        <v/>
      </c>
      <c r="W6" s="108" t="str">
        <f>IF(males!J27&gt;0,males!J27,"")</f>
        <v/>
      </c>
      <c r="X6" s="107">
        <f>IF(males!J29&gt;0,males!J29,"")</f>
        <v>11</v>
      </c>
      <c r="Y6" s="107" t="str">
        <f>IF(males!J30&gt;0,males!J30,"")</f>
        <v/>
      </c>
      <c r="Z6" s="108" t="str">
        <f>IF(males!J31&gt;0,males!J31,"")</f>
        <v/>
      </c>
    </row>
    <row r="7" spans="1:26" x14ac:dyDescent="0.2">
      <c r="A7" s="127" t="str">
        <f t="shared" si="0"/>
        <v>Hypechiniscus geminis</v>
      </c>
      <c r="B7" s="77" t="str">
        <f t="shared" si="0"/>
        <v>JP.006</v>
      </c>
      <c r="C7" s="98">
        <f>males!L1</f>
        <v>6</v>
      </c>
      <c r="D7" s="99">
        <f>IF(males!L3&gt;0,males!L3,"")</f>
        <v>189</v>
      </c>
      <c r="E7" s="109">
        <f>IF(males!L4&gt;0,males!L4,"")</f>
        <v>20.399999999999999</v>
      </c>
      <c r="F7" s="109">
        <f>IF(males!L6&gt;0,males!L6,"")</f>
        <v>8.1</v>
      </c>
      <c r="G7" s="109">
        <f>IF(males!L7&gt;0,males!L7,"")</f>
        <v>5.4</v>
      </c>
      <c r="H7" s="109" t="str">
        <f>IF(males!L8&gt;0,males!L8,"")</f>
        <v/>
      </c>
      <c r="I7" s="109">
        <f>IF(males!L9&gt;0,males!L9,"")</f>
        <v>4.4000000000000004</v>
      </c>
      <c r="J7" s="109">
        <f>IF(males!L10&gt;0,males!L10,"")</f>
        <v>14.8</v>
      </c>
      <c r="K7" s="108">
        <f>IF(males!L11&gt;0,males!L11,"")</f>
        <v>7.8306878306878311E-2</v>
      </c>
      <c r="L7" s="110" t="str">
        <f>IF(males!L12&gt;0,males!L12,"")</f>
        <v/>
      </c>
      <c r="M7" s="109">
        <f>IF(males!L14&gt;0,males!L14,"")</f>
        <v>59.2</v>
      </c>
      <c r="N7" s="109" t="str">
        <f>IF(males!L15&gt;0,males!L15,"")</f>
        <v/>
      </c>
      <c r="O7" s="109">
        <f>IF(males!L17&gt;0,males!L17,"")</f>
        <v>10.5</v>
      </c>
      <c r="P7" s="109">
        <f>IF(males!L18&gt;0,males!L18,"")</f>
        <v>1.8</v>
      </c>
      <c r="Q7" s="108">
        <f>IF(males!L19&gt;0,males!L19,"")</f>
        <v>0.17142857142857143</v>
      </c>
      <c r="R7" s="109">
        <f>IF(males!L21&gt;0,males!L21,"")</f>
        <v>9.6999999999999993</v>
      </c>
      <c r="S7" s="109" t="str">
        <f>IF(males!L22&gt;0,males!L22,"")</f>
        <v/>
      </c>
      <c r="T7" s="108" t="str">
        <f>IF(males!L23&gt;0,males!L23,"")</f>
        <v/>
      </c>
      <c r="U7" s="109">
        <f>IF(males!L25&gt;0,males!L25,"")</f>
        <v>9.8000000000000007</v>
      </c>
      <c r="V7" s="107" t="str">
        <f>IF(males!L26&gt;0,males!L26,"")</f>
        <v/>
      </c>
      <c r="W7" s="108" t="str">
        <f>IF(males!L27&gt;0,males!L27,"")</f>
        <v/>
      </c>
      <c r="X7" s="107">
        <f>IF(males!L29&gt;0,males!L29,"")</f>
        <v>9.9</v>
      </c>
      <c r="Y7" s="107">
        <f>IF(males!L30&gt;0,males!L30,"")</f>
        <v>1.4</v>
      </c>
      <c r="Z7" s="108">
        <f>IF(males!L31&gt;0,males!L31,"")</f>
        <v>0.14141414141414141</v>
      </c>
    </row>
    <row r="8" spans="1:26" x14ac:dyDescent="0.2">
      <c r="A8" s="127" t="str">
        <f t="shared" si="0"/>
        <v>Hypechiniscus geminis</v>
      </c>
      <c r="B8" s="77" t="str">
        <f t="shared" si="0"/>
        <v>JP.006</v>
      </c>
      <c r="C8" s="98">
        <f>males!N1</f>
        <v>7</v>
      </c>
      <c r="D8" s="99">
        <f>IF(males!N3&gt;0,males!N3,"")</f>
        <v>180</v>
      </c>
      <c r="E8" s="109">
        <f>IF(males!N4&gt;0,males!N4,"")</f>
        <v>20.2</v>
      </c>
      <c r="F8" s="109">
        <f>IF(males!N6&gt;0,males!N6,"")</f>
        <v>8.4</v>
      </c>
      <c r="G8" s="109">
        <f>IF(males!N7&gt;0,males!N7,"")</f>
        <v>6.7</v>
      </c>
      <c r="H8" s="109">
        <f>IF(males!N8&gt;0,males!N8,"")</f>
        <v>12.3</v>
      </c>
      <c r="I8" s="109">
        <f>IF(males!N9&gt;0,males!N9,"")</f>
        <v>5.4</v>
      </c>
      <c r="J8" s="109">
        <f>IF(males!N10&gt;0,males!N10,"")</f>
        <v>21.4</v>
      </c>
      <c r="K8" s="108">
        <f>IF(males!N11&gt;0,males!N11,"")</f>
        <v>0.11888888888888888</v>
      </c>
      <c r="L8" s="110">
        <f>IF(males!N12&gt;0,males!N12,"")</f>
        <v>0.68292682926829262</v>
      </c>
      <c r="M8" s="109">
        <f>IF(males!N14&gt;0,males!N14,"")</f>
        <v>28</v>
      </c>
      <c r="N8" s="109" t="str">
        <f>IF(males!N15&gt;0,males!N15,"")</f>
        <v/>
      </c>
      <c r="O8" s="109">
        <f>IF(males!N17&gt;0,males!N17,"")</f>
        <v>9.8000000000000007</v>
      </c>
      <c r="P8" s="109">
        <f>IF(males!N18&gt;0,males!N18,"")</f>
        <v>1.8</v>
      </c>
      <c r="Q8" s="108">
        <f>IF(males!N19&gt;0,males!N19,"")</f>
        <v>0.18367346938775508</v>
      </c>
      <c r="R8" s="109">
        <f>IF(males!N21&gt;0,males!N21,"")</f>
        <v>9.4</v>
      </c>
      <c r="S8" s="109" t="str">
        <f>IF(males!N22&gt;0,males!N22,"")</f>
        <v/>
      </c>
      <c r="T8" s="108" t="str">
        <f>IF(males!N23&gt;0,males!N23,"")</f>
        <v/>
      </c>
      <c r="U8" s="109">
        <f>IF(males!N25&gt;0,males!N25,"")</f>
        <v>10.199999999999999</v>
      </c>
      <c r="V8" s="107">
        <f>IF(males!N26&gt;0,males!N26,"")</f>
        <v>1.5</v>
      </c>
      <c r="W8" s="108">
        <f>IF(males!N27&gt;0,males!N27,"")</f>
        <v>0.14705882352941177</v>
      </c>
      <c r="X8" s="107">
        <f>IF(males!N29&gt;0,males!N29,"")</f>
        <v>11.4</v>
      </c>
      <c r="Y8" s="107" t="str">
        <f>IF(males!N30&gt;0,males!N30,"")</f>
        <v/>
      </c>
      <c r="Z8" s="108" t="str">
        <f>IF(males!N31&gt;0,males!N31,"")</f>
        <v/>
      </c>
    </row>
    <row r="9" spans="1:26" x14ac:dyDescent="0.2">
      <c r="A9" s="127" t="str">
        <f t="shared" si="0"/>
        <v>Hypechiniscus geminis</v>
      </c>
      <c r="B9" s="77" t="str">
        <f t="shared" si="0"/>
        <v>JP.006</v>
      </c>
      <c r="C9" s="98">
        <f>males!P1</f>
        <v>8</v>
      </c>
      <c r="D9" s="99">
        <f>IF(males!P3&gt;0,males!P3,"")</f>
        <v>164</v>
      </c>
      <c r="E9" s="109">
        <f>IF(males!P4&gt;0,males!P4,"")</f>
        <v>21.7</v>
      </c>
      <c r="F9" s="109" t="str">
        <f>IF(males!P6&gt;0,males!P6,"")</f>
        <v/>
      </c>
      <c r="G9" s="109" t="str">
        <f>IF(males!P7&gt;0,males!P7,"")</f>
        <v/>
      </c>
      <c r="H9" s="109">
        <f>IF(males!P8&gt;0,males!P8,"")</f>
        <v>12.9</v>
      </c>
      <c r="I9" s="109" t="str">
        <f>IF(males!P9&gt;0,males!P9,"")</f>
        <v/>
      </c>
      <c r="J9" s="109">
        <f>IF(males!P10&gt;0,males!P10,"")</f>
        <v>15</v>
      </c>
      <c r="K9" s="108">
        <f>IF(males!P11&gt;0,males!P11,"")</f>
        <v>9.1463414634146339E-2</v>
      </c>
      <c r="L9" s="110" t="str">
        <f>IF(males!P12&gt;0,males!P12,"")</f>
        <v/>
      </c>
      <c r="M9" s="109">
        <f>IF(males!P14&gt;0,males!P14,"")</f>
        <v>43</v>
      </c>
      <c r="N9" s="109" t="str">
        <f>IF(males!P15&gt;0,males!P15,"")</f>
        <v/>
      </c>
      <c r="O9" s="109">
        <f>IF(males!P17&gt;0,males!P17,"")</f>
        <v>10.8</v>
      </c>
      <c r="P9" s="109" t="str">
        <f>IF(males!P18&gt;0,males!P18,"")</f>
        <v/>
      </c>
      <c r="Q9" s="108" t="str">
        <f>IF(males!P19&gt;0,males!P19,"")</f>
        <v/>
      </c>
      <c r="R9" s="109">
        <f>IF(males!P21&gt;0,males!P21,"")</f>
        <v>9.9</v>
      </c>
      <c r="S9" s="109" t="str">
        <f>IF(males!P22&gt;0,males!P22,"")</f>
        <v/>
      </c>
      <c r="T9" s="108" t="str">
        <f>IF(males!P23&gt;0,males!P23,"")</f>
        <v/>
      </c>
      <c r="U9" s="109">
        <f>IF(males!P25&gt;0,males!P25,"")</f>
        <v>10.6</v>
      </c>
      <c r="V9" s="107">
        <f>IF(males!P26&gt;0,males!P26,"")</f>
        <v>1.5</v>
      </c>
      <c r="W9" s="108">
        <f>IF(males!P27&gt;0,males!P27,"")</f>
        <v>0.14150943396226415</v>
      </c>
      <c r="X9" s="107">
        <f>IF(males!P29&gt;0,males!P29,"")</f>
        <v>11.5</v>
      </c>
      <c r="Y9" s="107" t="str">
        <f>IF(males!P30&gt;0,males!P30,"")</f>
        <v/>
      </c>
      <c r="Z9" s="108" t="str">
        <f>IF(males!P31&gt;0,males!P31,"")</f>
        <v/>
      </c>
    </row>
    <row r="10" spans="1:26" x14ac:dyDescent="0.2">
      <c r="A10" s="127" t="str">
        <f t="shared" si="0"/>
        <v>Hypechiniscus geminis</v>
      </c>
      <c r="B10" s="77" t="str">
        <f t="shared" si="0"/>
        <v>JP.006</v>
      </c>
      <c r="C10" s="98">
        <f>males!R1</f>
        <v>9</v>
      </c>
      <c r="D10" s="99">
        <f>IF(males!R3&gt;0,males!R3,"")</f>
        <v>172</v>
      </c>
      <c r="E10" s="109">
        <f>IF(males!R4&gt;0,males!R4,"")</f>
        <v>19.100000000000001</v>
      </c>
      <c r="F10" s="109">
        <f>IF(males!R6&gt;0,males!R6,"")</f>
        <v>8.1999999999999993</v>
      </c>
      <c r="G10" s="109">
        <f>IF(males!R7&gt;0,males!R7,"")</f>
        <v>6.1</v>
      </c>
      <c r="H10" s="109">
        <f>IF(males!R8&gt;0,males!R8,"")</f>
        <v>9.9</v>
      </c>
      <c r="I10" s="109">
        <f>IF(males!R9&gt;0,males!R9,"")</f>
        <v>4.5999999999999996</v>
      </c>
      <c r="J10" s="109">
        <f>IF(males!R10&gt;0,males!R10,"")</f>
        <v>17</v>
      </c>
      <c r="K10" s="108">
        <f>IF(males!R11&gt;0,males!R11,"")</f>
        <v>9.8837209302325577E-2</v>
      </c>
      <c r="L10" s="110">
        <f>IF(males!R12&gt;0,males!R12,"")</f>
        <v>0.82828282828282818</v>
      </c>
      <c r="M10" s="109">
        <f>IF(males!R14&gt;0,males!R14,"")</f>
        <v>41.3</v>
      </c>
      <c r="N10" s="109">
        <f>IF(males!R15&gt;0,males!R15,"")</f>
        <v>3.4</v>
      </c>
      <c r="O10" s="109">
        <f>IF(males!R17&gt;0,males!R17,"")</f>
        <v>8.6</v>
      </c>
      <c r="P10" s="109">
        <f>IF(males!R18&gt;0,males!R18,"")</f>
        <v>1.5</v>
      </c>
      <c r="Q10" s="108">
        <f>IF(males!R19&gt;0,males!R19,"")</f>
        <v>0.1744186046511628</v>
      </c>
      <c r="R10" s="109">
        <f>IF(males!R21&gt;0,males!R21,"")</f>
        <v>9.1</v>
      </c>
      <c r="S10" s="109">
        <f>IF(males!R22&gt;0,males!R22,"")</f>
        <v>1.3</v>
      </c>
      <c r="T10" s="108">
        <f>IF(males!R23&gt;0,males!R23,"")</f>
        <v>0.14285714285714288</v>
      </c>
      <c r="U10" s="109">
        <f>IF(males!R25&gt;0,males!R25,"")</f>
        <v>9.1</v>
      </c>
      <c r="V10" s="107" t="str">
        <f>IF(males!R26&gt;0,males!R26,"")</f>
        <v/>
      </c>
      <c r="W10" s="108" t="str">
        <f>IF(males!R27&gt;0,males!R27,"")</f>
        <v/>
      </c>
      <c r="X10" s="107">
        <f>IF(males!R29&gt;0,males!R29,"")</f>
        <v>10</v>
      </c>
      <c r="Y10" s="107" t="str">
        <f>IF(males!R30&gt;0,males!R30,"")</f>
        <v/>
      </c>
      <c r="Z10" s="108" t="str">
        <f>IF(males!R31&gt;0,males!R31,"")</f>
        <v/>
      </c>
    </row>
    <row r="11" spans="1:26" x14ac:dyDescent="0.2">
      <c r="A11" s="127" t="str">
        <f t="shared" si="0"/>
        <v>Hypechiniscus geminis</v>
      </c>
      <c r="B11" s="77" t="str">
        <f t="shared" si="0"/>
        <v>JP.006</v>
      </c>
      <c r="C11" s="98">
        <f>males!T1</f>
        <v>10</v>
      </c>
      <c r="D11" s="99">
        <f>IF(males!T3&gt;0,males!T3,"")</f>
        <v>191</v>
      </c>
      <c r="E11" s="109">
        <f>IF(males!T4&gt;0,males!T4,"")</f>
        <v>22.5</v>
      </c>
      <c r="F11" s="109">
        <f>IF(males!T6&gt;0,males!T6,"")</f>
        <v>9.1</v>
      </c>
      <c r="G11" s="109">
        <f>IF(males!T7&gt;0,males!T7,"")</f>
        <v>6.4</v>
      </c>
      <c r="H11" s="109">
        <f>IF(males!T8&gt;0,males!T8,"")</f>
        <v>12.2</v>
      </c>
      <c r="I11" s="109">
        <f>IF(males!T9&gt;0,males!T9,"")</f>
        <v>4.9000000000000004</v>
      </c>
      <c r="J11" s="109">
        <f>IF(males!T10&gt;0,males!T10,"")</f>
        <v>18.600000000000001</v>
      </c>
      <c r="K11" s="108">
        <f>IF(males!T11&gt;0,males!T11,"")</f>
        <v>9.7382198952879584E-2</v>
      </c>
      <c r="L11" s="110">
        <f>IF(males!T12&gt;0,males!T12,"")</f>
        <v>0.74590163934426235</v>
      </c>
      <c r="M11" s="109">
        <f>IF(males!T14&gt;0,males!T14,"")</f>
        <v>70.3</v>
      </c>
      <c r="N11" s="109" t="str">
        <f>IF(males!T15&gt;0,males!T15,"")</f>
        <v/>
      </c>
      <c r="O11" s="109">
        <f>IF(males!T17&gt;0,males!T17,"")</f>
        <v>9.6999999999999993</v>
      </c>
      <c r="P11" s="109">
        <f>IF(males!T18&gt;0,males!T18,"")</f>
        <v>1.5</v>
      </c>
      <c r="Q11" s="108">
        <f>IF(males!T19&gt;0,males!T19,"")</f>
        <v>0.15463917525773196</v>
      </c>
      <c r="R11" s="109">
        <f>IF(males!T21&gt;0,males!T21,"")</f>
        <v>10</v>
      </c>
      <c r="S11" s="109" t="str">
        <f>IF(males!T22&gt;0,males!T22,"")</f>
        <v/>
      </c>
      <c r="T11" s="108" t="str">
        <f>IF(males!T23&gt;0,males!T23,"")</f>
        <v/>
      </c>
      <c r="U11" s="109">
        <f>IF(males!T25&gt;0,males!T25,"")</f>
        <v>10.6</v>
      </c>
      <c r="V11" s="107">
        <f>IF(males!T26&gt;0,males!T26,"")</f>
        <v>1.5</v>
      </c>
      <c r="W11" s="108">
        <f>IF(males!T27&gt;0,males!T27,"")</f>
        <v>0.14150943396226415</v>
      </c>
      <c r="X11" s="107">
        <f>IF(males!T29&gt;0,males!T29,"")</f>
        <v>11</v>
      </c>
      <c r="Y11" s="107" t="str">
        <f>IF(males!T30&gt;0,males!T30,"")</f>
        <v/>
      </c>
      <c r="Z11" s="108" t="str">
        <f>IF(males!T31&gt;0,males!T31,"")</f>
        <v/>
      </c>
    </row>
    <row r="12" spans="1:26" x14ac:dyDescent="0.2">
      <c r="A12" s="127" t="str">
        <f t="shared" si="0"/>
        <v>Hypechiniscus geminis</v>
      </c>
      <c r="B12" s="77" t="str">
        <f t="shared" si="0"/>
        <v>JP.006</v>
      </c>
      <c r="C12" s="98">
        <f>males!V1</f>
        <v>11</v>
      </c>
      <c r="D12" s="99">
        <f>IF(males!V3&gt;0,males!V3,"")</f>
        <v>172</v>
      </c>
      <c r="E12" s="109">
        <f>IF(males!V4&gt;0,males!V4,"")</f>
        <v>20.9</v>
      </c>
      <c r="F12" s="109">
        <f>IF(males!V6&gt;0,males!V6,"")</f>
        <v>7.3</v>
      </c>
      <c r="G12" s="109">
        <f>IF(males!V7&gt;0,males!V7,"")</f>
        <v>4.8</v>
      </c>
      <c r="H12" s="109">
        <f>IF(males!V8&gt;0,males!V8,"")</f>
        <v>11.1</v>
      </c>
      <c r="I12" s="109">
        <f>IF(males!V9&gt;0,males!V9,"")</f>
        <v>4.5999999999999996</v>
      </c>
      <c r="J12" s="109">
        <f>IF(males!V10&gt;0,males!V10,"")</f>
        <v>16</v>
      </c>
      <c r="K12" s="108">
        <f>IF(males!V11&gt;0,males!V11,"")</f>
        <v>9.3023255813953487E-2</v>
      </c>
      <c r="L12" s="110">
        <f>IF(males!V12&gt;0,males!V12,"")</f>
        <v>0.65765765765765771</v>
      </c>
      <c r="M12" s="109">
        <f>IF(males!V14&gt;0,males!V14,"")</f>
        <v>54.3</v>
      </c>
      <c r="N12" s="109">
        <f>IF(males!V15&gt;0,males!V15,"")</f>
        <v>2.4</v>
      </c>
      <c r="O12" s="109">
        <f>IF(males!V17&gt;0,males!V17,"")</f>
        <v>9.9</v>
      </c>
      <c r="P12" s="109" t="str">
        <f>IF(males!V18&gt;0,males!V18,"")</f>
        <v/>
      </c>
      <c r="Q12" s="108" t="str">
        <f>IF(males!V19&gt;0,males!V19,"")</f>
        <v/>
      </c>
      <c r="R12" s="109">
        <f>IF(males!V21&gt;0,males!V21,"")</f>
        <v>10.5</v>
      </c>
      <c r="S12" s="109">
        <f>IF(males!V22&gt;0,males!V22,"")</f>
        <v>1.4</v>
      </c>
      <c r="T12" s="108">
        <f>IF(males!V23&gt;0,males!V23,"")</f>
        <v>0.13333333333333333</v>
      </c>
      <c r="U12" s="109">
        <f>IF(males!V25&gt;0,males!V25,"")</f>
        <v>9.5</v>
      </c>
      <c r="V12" s="107">
        <f>IF(males!V26&gt;0,males!V26,"")</f>
        <v>1.5</v>
      </c>
      <c r="W12" s="108">
        <f>IF(males!V27&gt;0,males!V27,"")</f>
        <v>0.15789473684210525</v>
      </c>
      <c r="X12" s="107">
        <f>IF(males!V29&gt;0,males!V29,"")</f>
        <v>10.9</v>
      </c>
      <c r="Y12" s="107" t="str">
        <f>IF(males!V30&gt;0,males!V30,"")</f>
        <v/>
      </c>
      <c r="Z12" s="108" t="str">
        <f>IF(males!V31&gt;0,males!V31,"")</f>
        <v/>
      </c>
    </row>
    <row r="13" spans="1:26" x14ac:dyDescent="0.2">
      <c r="A13" s="127" t="str">
        <f t="shared" si="0"/>
        <v>Hypechiniscus geminis</v>
      </c>
      <c r="B13" s="77" t="str">
        <f t="shared" si="0"/>
        <v>JP.006</v>
      </c>
      <c r="C13" s="98">
        <f>males!X1</f>
        <v>12</v>
      </c>
      <c r="D13" s="99">
        <f>IF(males!X3&gt;0,males!X3,"")</f>
        <v>199</v>
      </c>
      <c r="E13" s="109">
        <f>IF(males!X4&gt;0,males!X4,"")</f>
        <v>21.8</v>
      </c>
      <c r="F13" s="109" t="str">
        <f>IF(males!X6&gt;0,males!X6,"")</f>
        <v/>
      </c>
      <c r="G13" s="109">
        <f>IF(males!X7&gt;0,males!X7,"")</f>
        <v>6.2</v>
      </c>
      <c r="H13" s="109">
        <f>IF(males!X8&gt;0,males!X8,"")</f>
        <v>14.2</v>
      </c>
      <c r="I13" s="109">
        <f>IF(males!X9&gt;0,males!X9,"")</f>
        <v>4.0999999999999996</v>
      </c>
      <c r="J13" s="109">
        <f>IF(males!X10&gt;0,males!X10,"")</f>
        <v>16.899999999999999</v>
      </c>
      <c r="K13" s="108">
        <f>IF(males!X11&gt;0,males!X11,"")</f>
        <v>8.4924623115577885E-2</v>
      </c>
      <c r="L13" s="110" t="str">
        <f>IF(males!X12&gt;0,males!X12,"")</f>
        <v/>
      </c>
      <c r="M13" s="109">
        <f>IF(males!X14&gt;0,males!X14,"")</f>
        <v>42.6</v>
      </c>
      <c r="N13" s="109">
        <f>IF(males!X15&gt;0,males!X15,"")</f>
        <v>3.4</v>
      </c>
      <c r="O13" s="109">
        <f>IF(males!X17&gt;0,males!X17,"")</f>
        <v>9.8000000000000007</v>
      </c>
      <c r="P13" s="109">
        <f>IF(males!X18&gt;0,males!X18,"")</f>
        <v>1.6</v>
      </c>
      <c r="Q13" s="108">
        <f>IF(males!X19&gt;0,males!X19,"")</f>
        <v>0.16326530612244897</v>
      </c>
      <c r="R13" s="109">
        <f>IF(males!X21&gt;0,males!X21,"")</f>
        <v>10.1</v>
      </c>
      <c r="S13" s="109">
        <f>IF(males!X22&gt;0,males!X22,"")</f>
        <v>1.5</v>
      </c>
      <c r="T13" s="108">
        <f>IF(males!X23&gt;0,males!X23,"")</f>
        <v>0.14851485148514851</v>
      </c>
      <c r="U13" s="109">
        <f>IF(males!X25&gt;0,males!X25,"")</f>
        <v>10.199999999999999</v>
      </c>
      <c r="V13" s="107">
        <f>IF(males!X26&gt;0,males!X26,"")</f>
        <v>1.2</v>
      </c>
      <c r="W13" s="108">
        <f>IF(males!X27&gt;0,males!X27,"")</f>
        <v>0.11764705882352941</v>
      </c>
      <c r="X13" s="107">
        <f>IF(males!X29&gt;0,males!X29,"")</f>
        <v>10.9</v>
      </c>
      <c r="Y13" s="107" t="str">
        <f>IF(males!X30&gt;0,males!X30,"")</f>
        <v/>
      </c>
      <c r="Z13" s="108" t="str">
        <f>IF(males!X31&gt;0,males!X31,"")</f>
        <v/>
      </c>
    </row>
    <row r="14" spans="1:26" x14ac:dyDescent="0.2">
      <c r="A14" s="127" t="str">
        <f t="shared" si="0"/>
        <v>Hypechiniscus geminis</v>
      </c>
      <c r="B14" s="77" t="str">
        <f t="shared" si="0"/>
        <v>JP.006</v>
      </c>
      <c r="C14" s="98">
        <f>males!Z1</f>
        <v>13</v>
      </c>
      <c r="D14" s="99">
        <f>IF(males!Z3&gt;0,males!Z3,"")</f>
        <v>128</v>
      </c>
      <c r="E14" s="109">
        <f>IF(males!Z4&gt;0,males!Z4,"")</f>
        <v>15.7</v>
      </c>
      <c r="F14" s="109">
        <f>IF(males!Z6&gt;0,males!Z6,"")</f>
        <v>6.4</v>
      </c>
      <c r="G14" s="109">
        <f>IF(males!Z7&gt;0,males!Z7,"")</f>
        <v>4.5</v>
      </c>
      <c r="H14" s="109">
        <f>IF(males!Z8&gt;0,males!Z8,"")</f>
        <v>8.4</v>
      </c>
      <c r="I14" s="109">
        <f>IF(males!Z9&gt;0,males!Z9,"")</f>
        <v>3.5</v>
      </c>
      <c r="J14" s="109">
        <f>IF(males!Z10&gt;0,males!Z10,"")</f>
        <v>14.3</v>
      </c>
      <c r="K14" s="108">
        <f>IF(males!Z11&gt;0,males!Z11,"")</f>
        <v>0.11171875000000001</v>
      </c>
      <c r="L14" s="110">
        <f>IF(males!Z12&gt;0,males!Z12,"")</f>
        <v>0.76190476190476186</v>
      </c>
      <c r="M14" s="109">
        <f>IF(males!Z14&gt;0,males!Z14,"")</f>
        <v>42.5</v>
      </c>
      <c r="N14" s="109">
        <f>IF(males!Z15&gt;0,males!Z15,"")</f>
        <v>1.7</v>
      </c>
      <c r="O14" s="109">
        <f>IF(males!Z17&gt;0,males!Z17,"")</f>
        <v>7.1</v>
      </c>
      <c r="P14" s="109" t="str">
        <f>IF(males!Z18&gt;0,males!Z18,"")</f>
        <v/>
      </c>
      <c r="Q14" s="108" t="str">
        <f>IF(males!Z19&gt;0,males!Z19,"")</f>
        <v/>
      </c>
      <c r="R14" s="109">
        <f>IF(males!Z21&gt;0,males!Z21,"")</f>
        <v>6.8</v>
      </c>
      <c r="S14" s="109">
        <f>IF(males!Z22&gt;0,males!Z22,"")</f>
        <v>1.1000000000000001</v>
      </c>
      <c r="T14" s="108">
        <f>IF(males!Z23&gt;0,males!Z23,"")</f>
        <v>0.16176470588235295</v>
      </c>
      <c r="U14" s="109">
        <f>IF(males!Z25&gt;0,males!Z25,"")</f>
        <v>7.2</v>
      </c>
      <c r="V14" s="107">
        <f>IF(males!Z26&gt;0,males!Z26,"")</f>
        <v>1.2</v>
      </c>
      <c r="W14" s="108">
        <f>IF(males!Z27&gt;0,males!Z27,"")</f>
        <v>0.16666666666666666</v>
      </c>
      <c r="X14" s="107">
        <f>IF(males!Z29&gt;0,males!Z29,"")</f>
        <v>7.5</v>
      </c>
      <c r="Y14" s="107" t="str">
        <f>IF(males!Z30&gt;0,males!Z30,"")</f>
        <v/>
      </c>
      <c r="Z14" s="108" t="str">
        <f>IF(males!Z31&gt;0,males!Z31,"")</f>
        <v/>
      </c>
    </row>
    <row r="15" spans="1:26" x14ac:dyDescent="0.2">
      <c r="A15" s="127" t="str">
        <f t="shared" si="0"/>
        <v>Hypechiniscus geminis</v>
      </c>
      <c r="B15" s="77" t="str">
        <f t="shared" si="0"/>
        <v>JP.006</v>
      </c>
      <c r="C15" s="98">
        <f>males!AB1</f>
        <v>14</v>
      </c>
      <c r="D15" s="99">
        <f>IF(males!AB3&gt;0,males!AB3,"")</f>
        <v>151</v>
      </c>
      <c r="E15" s="109">
        <f>IF(males!AB4&gt;0,males!AB4,"")</f>
        <v>23.4</v>
      </c>
      <c r="F15" s="109" t="str">
        <f>IF(males!AB6&gt;0,males!AB6,"")</f>
        <v/>
      </c>
      <c r="G15" s="109" t="str">
        <f>IF(males!AB7&gt;0,males!AB7,"")</f>
        <v/>
      </c>
      <c r="H15" s="109">
        <f>IF(males!AB8&gt;0,males!AB8,"")</f>
        <v>12.1</v>
      </c>
      <c r="I15" s="109" t="str">
        <f>IF(males!AB9&gt;0,males!AB9,"")</f>
        <v/>
      </c>
      <c r="J15" s="109" t="str">
        <f>IF(males!AB10&gt;0,males!AB10,"")</f>
        <v/>
      </c>
      <c r="K15" s="108" t="str">
        <f>IF(males!AB11&gt;0,males!AB11,"")</f>
        <v/>
      </c>
      <c r="L15" s="110" t="str">
        <f>IF(males!AB12&gt;0,males!AB12,"")</f>
        <v/>
      </c>
      <c r="M15" s="109">
        <f>IF(males!AB14&gt;0,males!AB14,"")</f>
        <v>46.6</v>
      </c>
      <c r="N15" s="109" t="str">
        <f>IF(males!AB15&gt;0,males!AB15,"")</f>
        <v/>
      </c>
      <c r="O15" s="109">
        <f>IF(males!AB17&gt;0,males!AB17,"")</f>
        <v>9.3000000000000007</v>
      </c>
      <c r="P15" s="109" t="str">
        <f>IF(males!AB18&gt;0,males!AB18,"")</f>
        <v/>
      </c>
      <c r="Q15" s="108" t="str">
        <f>IF(males!AB19&gt;0,males!AB19,"")</f>
        <v/>
      </c>
      <c r="R15" s="109">
        <f>IF(males!AB21&gt;0,males!AB21,"")</f>
        <v>9.1999999999999993</v>
      </c>
      <c r="S15" s="109" t="str">
        <f>IF(males!AB22&gt;0,males!AB22,"")</f>
        <v/>
      </c>
      <c r="T15" s="108" t="str">
        <f>IF(males!AB23&gt;0,males!AB23,"")</f>
        <v/>
      </c>
      <c r="U15" s="109">
        <f>IF(males!AB25&gt;0,males!AB25,"")</f>
        <v>9.4</v>
      </c>
      <c r="V15" s="107">
        <f>IF(males!AB26&gt;0,males!AB26,"")</f>
        <v>1.6</v>
      </c>
      <c r="W15" s="108">
        <f>IF(males!AB27&gt;0,males!AB27,"")</f>
        <v>0.1702127659574468</v>
      </c>
      <c r="X15" s="107">
        <f>IF(males!AB29&gt;0,males!AB29,"")</f>
        <v>9.3000000000000007</v>
      </c>
      <c r="Y15" s="107">
        <f>IF(males!AB30&gt;0,males!AB30,"")</f>
        <v>1.7</v>
      </c>
      <c r="Z15" s="108">
        <f>IF(males!AB31&gt;0,males!AB31,"")</f>
        <v>0.18279569892473116</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14</vt:i4>
      </vt:variant>
    </vt:vector>
  </HeadingPairs>
  <TitlesOfParts>
    <vt:vector size="14" baseType="lpstr">
      <vt:lpstr>instructions</vt:lpstr>
      <vt:lpstr>general info</vt:lpstr>
      <vt:lpstr>females</vt:lpstr>
      <vt:lpstr>males</vt:lpstr>
      <vt:lpstr>juveniles</vt:lpstr>
      <vt:lpstr>larvae</vt:lpstr>
      <vt:lpstr>females_stats (μm)</vt:lpstr>
      <vt:lpstr>females_stats (sc)</vt:lpstr>
      <vt:lpstr>males_stats (μm)</vt:lpstr>
      <vt:lpstr>males_stats (sc)</vt:lpstr>
      <vt:lpstr>juveniles_stats (μm)</vt:lpstr>
      <vt:lpstr>juveniles_stats (sc)</vt:lpstr>
      <vt:lpstr>larvae_stats (μm)</vt:lpstr>
      <vt:lpstr>larvae_stats (sc)</vt:lpstr>
    </vt:vector>
  </TitlesOfParts>
  <Company>BIO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Echiniscoidea (ver. 1.0)</dc:title>
  <dc:creator>Łukasz Michalczyk (LM@tardigrada.net)</dc:creator>
  <cp:keywords>Tardigrada Echiniscoidea morphometry</cp:keywords>
  <cp:lastModifiedBy>Madga</cp:lastModifiedBy>
  <dcterms:created xsi:type="dcterms:W3CDTF">2007-08-01T03:19:15Z</dcterms:created>
  <dcterms:modified xsi:type="dcterms:W3CDTF">2021-02-26T20:07:32Z</dcterms:modified>
</cp:coreProperties>
</file>