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73\"/>
    </mc:Choice>
  </mc:AlternateContent>
  <xr:revisionPtr revIDLastSave="0" documentId="13_ncr:1_{4C4516C5-B571-4C28-AE07-F897244A2280}" xr6:coauthVersionLast="45" xr6:coauthVersionMax="45" xr10:uidLastSave="{00000000-0000-0000-0000-000000000000}"/>
  <bookViews>
    <workbookView xWindow="-120" yWindow="-120" windowWidth="20730" windowHeight="11310" xr2:uid="{00000000-000D-0000-FFFF-FFFF00000000}"/>
  </bookViews>
  <sheets>
    <sheet name="instructions" sheetId="18" r:id="rId1"/>
    <sheet name="general info" sheetId="25" r:id="rId2"/>
    <sheet name="females" sheetId="7" r:id="rId3"/>
    <sheet name="males" sheetId="26" r:id="rId4"/>
    <sheet name="juveniles" sheetId="29" r:id="rId5"/>
    <sheet name="larvae" sheetId="32" r:id="rId6"/>
    <sheet name="females_stats (μm)" sheetId="12" r:id="rId7"/>
    <sheet name="females_stats (sc)" sheetId="14" r:id="rId8"/>
    <sheet name="males_stats (μm)" sheetId="27" r:id="rId9"/>
    <sheet name="males_stats (sc)" sheetId="28" r:id="rId10"/>
    <sheet name="juveniles_stats (μm)" sheetId="30" r:id="rId11"/>
    <sheet name="juveniles_stats (sc)" sheetId="31" r:id="rId12"/>
    <sheet name="larvae_stats (μm)" sheetId="33" r:id="rId13"/>
    <sheet name="larvae_stats (sc)" sheetId="3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29" i="26" l="1"/>
  <c r="BW28" i="26"/>
  <c r="BW25" i="26"/>
  <c r="BW24" i="26"/>
  <c r="BW21" i="26"/>
  <c r="BW20" i="26"/>
  <c r="BW17" i="26"/>
  <c r="BW16" i="26"/>
  <c r="BW14" i="26"/>
  <c r="BW10" i="26"/>
  <c r="BW9" i="26"/>
  <c r="BW8" i="26"/>
  <c r="BW7" i="26"/>
  <c r="BW6" i="26"/>
  <c r="BW4" i="26"/>
  <c r="BW3" i="26"/>
  <c r="BW30" i="26" l="1"/>
  <c r="BW26" i="26"/>
  <c r="BL16" i="32"/>
  <c r="BO29" i="32" l="1"/>
  <c r="BO28" i="32"/>
  <c r="BO25" i="32"/>
  <c r="BO24" i="32"/>
  <c r="BO21" i="32"/>
  <c r="BO20" i="32"/>
  <c r="BO17" i="32"/>
  <c r="BO16" i="32"/>
  <c r="BO14" i="32"/>
  <c r="BO10" i="32"/>
  <c r="BO9" i="32"/>
  <c r="BO8" i="32"/>
  <c r="BO7" i="32"/>
  <c r="BO6" i="32"/>
  <c r="BO4" i="32"/>
  <c r="BO3" i="32"/>
  <c r="BO29" i="29"/>
  <c r="BO28" i="29"/>
  <c r="BO25" i="29"/>
  <c r="BO24" i="29"/>
  <c r="BO21" i="29"/>
  <c r="BO20" i="29"/>
  <c r="BO17" i="29"/>
  <c r="BO16" i="29"/>
  <c r="BO14" i="29"/>
  <c r="BO10" i="29"/>
  <c r="BO9" i="29"/>
  <c r="BO8" i="29"/>
  <c r="BO7" i="29"/>
  <c r="BO6" i="29"/>
  <c r="BO4" i="29"/>
  <c r="BO3" i="29"/>
  <c r="BO29" i="26"/>
  <c r="BO28" i="26"/>
  <c r="BO25" i="26"/>
  <c r="BO24" i="26"/>
  <c r="BO21" i="26"/>
  <c r="BO20" i="26"/>
  <c r="BO17" i="26"/>
  <c r="BO16" i="26"/>
  <c r="BO14" i="26"/>
  <c r="BO10" i="26"/>
  <c r="BO9" i="26"/>
  <c r="BO8" i="26"/>
  <c r="BO7" i="26"/>
  <c r="BO6" i="26"/>
  <c r="BO4" i="26"/>
  <c r="BO3" i="26"/>
  <c r="BO4" i="7"/>
  <c r="BO6" i="7"/>
  <c r="BO7" i="7"/>
  <c r="BO8" i="7"/>
  <c r="BO9" i="7"/>
  <c r="BO10" i="7"/>
  <c r="BO14" i="7"/>
  <c r="BO16" i="7"/>
  <c r="BO17" i="7"/>
  <c r="BO20" i="7"/>
  <c r="BO21" i="7"/>
  <c r="BO24" i="7"/>
  <c r="BO25" i="7"/>
  <c r="BO28" i="7"/>
  <c r="BO29" i="7"/>
  <c r="BO3" i="7"/>
  <c r="BM3" i="7"/>
  <c r="C2" i="34" l="1"/>
  <c r="X2" i="33"/>
  <c r="W2" i="33"/>
  <c r="U2" i="33"/>
  <c r="T2" i="33"/>
  <c r="R2" i="33"/>
  <c r="Q2" i="33"/>
  <c r="O2" i="33"/>
  <c r="N2" i="33"/>
  <c r="M2" i="33"/>
  <c r="J2" i="33"/>
  <c r="I2" i="33"/>
  <c r="H2" i="33"/>
  <c r="G2" i="33"/>
  <c r="F2" i="33"/>
  <c r="E2" i="33"/>
  <c r="D2" i="33"/>
  <c r="C2" i="33"/>
  <c r="B2" i="33"/>
  <c r="A2" i="33"/>
  <c r="BR30" i="32"/>
  <c r="BP30" i="32"/>
  <c r="BH30" i="32"/>
  <c r="BF30" i="32"/>
  <c r="BD30" i="32"/>
  <c r="BB30" i="32"/>
  <c r="AZ30" i="32"/>
  <c r="AX30" i="32"/>
  <c r="AV30" i="32"/>
  <c r="AT30" i="32"/>
  <c r="AR30" i="32"/>
  <c r="AP30" i="32"/>
  <c r="AN30" i="32"/>
  <c r="AL30" i="32"/>
  <c r="AJ30" i="32"/>
  <c r="AH30" i="32"/>
  <c r="AF30" i="32"/>
  <c r="AD30" i="32"/>
  <c r="AB30" i="32"/>
  <c r="Z30" i="32"/>
  <c r="X30" i="32"/>
  <c r="V30" i="32"/>
  <c r="T30" i="32"/>
  <c r="R30" i="32"/>
  <c r="P30" i="32"/>
  <c r="N30" i="32"/>
  <c r="L30" i="32"/>
  <c r="J30" i="32"/>
  <c r="H30" i="32"/>
  <c r="F30" i="32"/>
  <c r="D30" i="32"/>
  <c r="B30" i="32"/>
  <c r="Y2" i="33" s="1"/>
  <c r="BU29" i="32"/>
  <c r="BS29" i="32"/>
  <c r="BM29" i="32"/>
  <c r="BN29" i="32" s="1"/>
  <c r="BL29" i="32"/>
  <c r="BI29" i="32"/>
  <c r="BG29" i="32"/>
  <c r="BE29" i="32"/>
  <c r="BC29" i="32"/>
  <c r="BA29" i="32"/>
  <c r="AY29" i="32"/>
  <c r="AW29" i="32"/>
  <c r="AU29" i="32"/>
  <c r="AS29" i="32"/>
  <c r="AQ29" i="32"/>
  <c r="AO29" i="32"/>
  <c r="AM29" i="32"/>
  <c r="AK29" i="32"/>
  <c r="AI29" i="32"/>
  <c r="AG29" i="32"/>
  <c r="AE29" i="32"/>
  <c r="AC29" i="32"/>
  <c r="AA29" i="32"/>
  <c r="Y29" i="32"/>
  <c r="W29" i="32"/>
  <c r="U29" i="32"/>
  <c r="S29" i="32"/>
  <c r="Q29" i="32"/>
  <c r="O29" i="32"/>
  <c r="M29" i="32"/>
  <c r="K29" i="32"/>
  <c r="I29" i="32"/>
  <c r="G29" i="32"/>
  <c r="E29" i="32"/>
  <c r="C29" i="32"/>
  <c r="BU28" i="32"/>
  <c r="BS28" i="32"/>
  <c r="BM28" i="32"/>
  <c r="BN28" i="32" s="1"/>
  <c r="BL28" i="32"/>
  <c r="BI28" i="32"/>
  <c r="BG28" i="32"/>
  <c r="BE28" i="32"/>
  <c r="BC28" i="32"/>
  <c r="BA28" i="32"/>
  <c r="AY28" i="32"/>
  <c r="AW28" i="32"/>
  <c r="AU28" i="32"/>
  <c r="AS28" i="32"/>
  <c r="AQ28" i="32"/>
  <c r="AO28" i="32"/>
  <c r="AM28" i="32"/>
  <c r="AK28" i="32"/>
  <c r="AI28" i="32"/>
  <c r="AG28" i="32"/>
  <c r="AE28" i="32"/>
  <c r="AC28" i="32"/>
  <c r="AA28" i="32"/>
  <c r="Y28" i="32"/>
  <c r="W28" i="32"/>
  <c r="U28" i="32"/>
  <c r="S28" i="32"/>
  <c r="Q28" i="32"/>
  <c r="O28" i="32"/>
  <c r="M28" i="32"/>
  <c r="K28" i="32"/>
  <c r="I28" i="32"/>
  <c r="G28" i="32"/>
  <c r="E28" i="32"/>
  <c r="C28" i="32"/>
  <c r="BR26" i="32"/>
  <c r="BP26" i="32"/>
  <c r="BH26" i="32"/>
  <c r="BF26" i="32"/>
  <c r="BD26" i="32"/>
  <c r="BB26" i="32"/>
  <c r="AZ26" i="32"/>
  <c r="AX26" i="32"/>
  <c r="AV26" i="32"/>
  <c r="AT26" i="32"/>
  <c r="AR26" i="32"/>
  <c r="AP26" i="32"/>
  <c r="AN26" i="32"/>
  <c r="AL26" i="32"/>
  <c r="AJ26" i="32"/>
  <c r="AH26" i="32"/>
  <c r="AF26" i="32"/>
  <c r="AD26" i="32"/>
  <c r="AB26" i="32"/>
  <c r="Z26" i="32"/>
  <c r="X26" i="32"/>
  <c r="V26" i="32"/>
  <c r="T26" i="32"/>
  <c r="R26" i="32"/>
  <c r="P26" i="32"/>
  <c r="N26" i="32"/>
  <c r="L26" i="32"/>
  <c r="J26" i="32"/>
  <c r="H26" i="32"/>
  <c r="F26" i="32"/>
  <c r="D26" i="32"/>
  <c r="B26" i="32"/>
  <c r="BU25" i="32"/>
  <c r="BS25" i="32"/>
  <c r="BM25" i="32"/>
  <c r="BN25" i="32" s="1"/>
  <c r="BL25" i="32"/>
  <c r="BI25" i="32"/>
  <c r="BG25" i="32"/>
  <c r="BE25" i="32"/>
  <c r="BC25" i="32"/>
  <c r="BA25" i="32"/>
  <c r="AY25" i="32"/>
  <c r="AW25" i="32"/>
  <c r="AU25" i="32"/>
  <c r="AS25" i="32"/>
  <c r="AQ25" i="32"/>
  <c r="AO25" i="32"/>
  <c r="AM25" i="32"/>
  <c r="AK25" i="32"/>
  <c r="AI25" i="32"/>
  <c r="AG25" i="32"/>
  <c r="AE25" i="32"/>
  <c r="AC25" i="32"/>
  <c r="AA25" i="32"/>
  <c r="Y25" i="32"/>
  <c r="W25" i="32"/>
  <c r="U25" i="32"/>
  <c r="S25" i="32"/>
  <c r="Q25" i="32"/>
  <c r="O25" i="32"/>
  <c r="M25" i="32"/>
  <c r="K25" i="32"/>
  <c r="I25" i="32"/>
  <c r="G25" i="32"/>
  <c r="E25" i="32"/>
  <c r="C25" i="32"/>
  <c r="P2" i="34" s="1"/>
  <c r="BU24" i="32"/>
  <c r="BS24" i="32"/>
  <c r="BM24" i="32"/>
  <c r="BN24" i="32" s="1"/>
  <c r="BL24" i="32"/>
  <c r="BI24" i="32"/>
  <c r="BG24" i="32"/>
  <c r="BE24" i="32"/>
  <c r="BC24" i="32"/>
  <c r="BA24" i="32"/>
  <c r="AY24" i="32"/>
  <c r="AW24" i="32"/>
  <c r="AU24" i="32"/>
  <c r="AS24" i="32"/>
  <c r="AQ24" i="32"/>
  <c r="AO24" i="32"/>
  <c r="AM24" i="32"/>
  <c r="AK24" i="32"/>
  <c r="AI24" i="32"/>
  <c r="AG24" i="32"/>
  <c r="AE24" i="32"/>
  <c r="AC24" i="32"/>
  <c r="AA24" i="32"/>
  <c r="Y24" i="32"/>
  <c r="W24" i="32"/>
  <c r="U24" i="32"/>
  <c r="S24" i="32"/>
  <c r="Q24" i="32"/>
  <c r="O24" i="32"/>
  <c r="M24" i="32"/>
  <c r="K24" i="32"/>
  <c r="I24" i="32"/>
  <c r="G24" i="32"/>
  <c r="E24" i="32"/>
  <c r="C24" i="32"/>
  <c r="BR22" i="32"/>
  <c r="BP22" i="32"/>
  <c r="BH22" i="32"/>
  <c r="BF22" i="32"/>
  <c r="BD22" i="32"/>
  <c r="BB22" i="32"/>
  <c r="AZ22" i="32"/>
  <c r="AX22" i="32"/>
  <c r="AV22" i="32"/>
  <c r="AT22" i="32"/>
  <c r="AR22" i="32"/>
  <c r="AP22" i="32"/>
  <c r="AN22" i="32"/>
  <c r="AL22" i="32"/>
  <c r="AJ22" i="32"/>
  <c r="AH22" i="32"/>
  <c r="AF22" i="32"/>
  <c r="AD22" i="32"/>
  <c r="AB22" i="32"/>
  <c r="Z22" i="32"/>
  <c r="X22" i="32"/>
  <c r="V22" i="32"/>
  <c r="T22" i="32"/>
  <c r="R22" i="32"/>
  <c r="P22" i="32"/>
  <c r="N22" i="32"/>
  <c r="L22" i="32"/>
  <c r="J22" i="32"/>
  <c r="H22" i="32"/>
  <c r="F22" i="32"/>
  <c r="D22" i="32"/>
  <c r="B22" i="32"/>
  <c r="S2" i="33" s="1"/>
  <c r="BU21" i="32"/>
  <c r="BS21" i="32"/>
  <c r="BM21" i="32"/>
  <c r="BN21" i="32" s="1"/>
  <c r="BL21" i="32"/>
  <c r="BI21" i="32"/>
  <c r="BG21" i="32"/>
  <c r="BE21" i="32"/>
  <c r="BC21" i="32"/>
  <c r="BA21" i="32"/>
  <c r="AY21" i="32"/>
  <c r="AW21" i="32"/>
  <c r="AU21" i="32"/>
  <c r="AS21" i="32"/>
  <c r="AQ21" i="32"/>
  <c r="AO21" i="32"/>
  <c r="AM21" i="32"/>
  <c r="AK21" i="32"/>
  <c r="AI21" i="32"/>
  <c r="AG21" i="32"/>
  <c r="AE21" i="32"/>
  <c r="AC21" i="32"/>
  <c r="AA21" i="32"/>
  <c r="Y21" i="32"/>
  <c r="W21" i="32"/>
  <c r="U21" i="32"/>
  <c r="S21" i="32"/>
  <c r="Q21" i="32"/>
  <c r="O21" i="32"/>
  <c r="M21" i="32"/>
  <c r="K21" i="32"/>
  <c r="I21" i="32"/>
  <c r="G21" i="32"/>
  <c r="E21" i="32"/>
  <c r="C21" i="32"/>
  <c r="N2" i="34" s="1"/>
  <c r="BU20" i="32"/>
  <c r="BS20" i="32"/>
  <c r="BM20" i="32"/>
  <c r="BN20" i="32" s="1"/>
  <c r="BL20" i="32"/>
  <c r="BI20" i="32"/>
  <c r="BG20" i="32"/>
  <c r="BE20" i="32"/>
  <c r="BC20" i="32"/>
  <c r="BA20" i="32"/>
  <c r="AY20" i="32"/>
  <c r="AW20" i="32"/>
  <c r="AU20" i="32"/>
  <c r="AS20" i="32"/>
  <c r="AQ20" i="32"/>
  <c r="AO20" i="32"/>
  <c r="AM20" i="32"/>
  <c r="AK20" i="32"/>
  <c r="AI20" i="32"/>
  <c r="AG20" i="32"/>
  <c r="AE20" i="32"/>
  <c r="AC20" i="32"/>
  <c r="AA20" i="32"/>
  <c r="Y20" i="32"/>
  <c r="W20" i="32"/>
  <c r="U20" i="32"/>
  <c r="S20" i="32"/>
  <c r="Q20" i="32"/>
  <c r="O20" i="32"/>
  <c r="M20" i="32"/>
  <c r="K20" i="32"/>
  <c r="I20" i="32"/>
  <c r="G20" i="32"/>
  <c r="E20" i="32"/>
  <c r="C20" i="32"/>
  <c r="BR18" i="32"/>
  <c r="BP18" i="32"/>
  <c r="BH18" i="32"/>
  <c r="BF18" i="32"/>
  <c r="BD18" i="32"/>
  <c r="BB18" i="32"/>
  <c r="AZ18" i="32"/>
  <c r="AX18" i="32"/>
  <c r="AV18" i="32"/>
  <c r="AT18" i="32"/>
  <c r="AR18" i="32"/>
  <c r="AP18" i="32"/>
  <c r="AN18" i="32"/>
  <c r="AL18" i="32"/>
  <c r="AJ18" i="32"/>
  <c r="AH18" i="32"/>
  <c r="AF18" i="32"/>
  <c r="AD18" i="32"/>
  <c r="AB18" i="32"/>
  <c r="Z18" i="32"/>
  <c r="X18" i="32"/>
  <c r="V18" i="32"/>
  <c r="T18" i="32"/>
  <c r="R18" i="32"/>
  <c r="P18" i="32"/>
  <c r="N18" i="32"/>
  <c r="L18" i="32"/>
  <c r="J18" i="32"/>
  <c r="H18" i="32"/>
  <c r="F18" i="32"/>
  <c r="D18" i="32"/>
  <c r="B18" i="32"/>
  <c r="BU17" i="32"/>
  <c r="BS17" i="32"/>
  <c r="BM17" i="32"/>
  <c r="BN17" i="32" s="1"/>
  <c r="BL17" i="32"/>
  <c r="BI17" i="32"/>
  <c r="BG17" i="32"/>
  <c r="BE17" i="32"/>
  <c r="BC17" i="32"/>
  <c r="BA17" i="32"/>
  <c r="AY17" i="32"/>
  <c r="AW17" i="32"/>
  <c r="AU17" i="32"/>
  <c r="AS17" i="32"/>
  <c r="AQ17" i="32"/>
  <c r="AO17" i="32"/>
  <c r="AM17" i="32"/>
  <c r="AK17" i="32"/>
  <c r="AI17" i="32"/>
  <c r="AG17" i="32"/>
  <c r="AE17" i="32"/>
  <c r="AC17" i="32"/>
  <c r="AA17" i="32"/>
  <c r="Y17" i="32"/>
  <c r="W17" i="32"/>
  <c r="U17" i="32"/>
  <c r="S17" i="32"/>
  <c r="Q17" i="32"/>
  <c r="O17" i="32"/>
  <c r="M17" i="32"/>
  <c r="K17" i="32"/>
  <c r="I17" i="32"/>
  <c r="G17" i="32"/>
  <c r="E17" i="32"/>
  <c r="C17" i="32"/>
  <c r="L2" i="34" s="1"/>
  <c r="BU16" i="32"/>
  <c r="BS16" i="32"/>
  <c r="BM16" i="32"/>
  <c r="BN16" i="32" s="1"/>
  <c r="BI16" i="32"/>
  <c r="BG16" i="32"/>
  <c r="BE16" i="32"/>
  <c r="BC16" i="32"/>
  <c r="BA16" i="32"/>
  <c r="AY16" i="32"/>
  <c r="AW16" i="32"/>
  <c r="AU16" i="32"/>
  <c r="AS16" i="32"/>
  <c r="AQ16" i="32"/>
  <c r="AO16" i="32"/>
  <c r="AM16" i="32"/>
  <c r="AK16" i="32"/>
  <c r="AI16" i="32"/>
  <c r="AG16" i="32"/>
  <c r="AE16" i="32"/>
  <c r="AC16" i="32"/>
  <c r="AA16" i="32"/>
  <c r="Y16" i="32"/>
  <c r="W16" i="32"/>
  <c r="U16" i="32"/>
  <c r="S16" i="32"/>
  <c r="Q16" i="32"/>
  <c r="O16" i="32"/>
  <c r="M16" i="32"/>
  <c r="K16" i="32"/>
  <c r="I16" i="32"/>
  <c r="G16" i="32"/>
  <c r="E16" i="32"/>
  <c r="C16" i="32"/>
  <c r="BU14" i="32"/>
  <c r="BS14" i="32"/>
  <c r="BM14" i="32"/>
  <c r="BN14" i="32" s="1"/>
  <c r="BL14" i="32"/>
  <c r="BI14" i="32"/>
  <c r="BG14" i="32"/>
  <c r="BE14" i="32"/>
  <c r="BC14" i="32"/>
  <c r="BA14" i="32"/>
  <c r="AY14" i="32"/>
  <c r="AW14" i="32"/>
  <c r="AU14" i="32"/>
  <c r="AS14" i="32"/>
  <c r="AQ14" i="32"/>
  <c r="AO14" i="32"/>
  <c r="AM14" i="32"/>
  <c r="AK14" i="32"/>
  <c r="AI14" i="32"/>
  <c r="AG14" i="32"/>
  <c r="AE14" i="32"/>
  <c r="AC14" i="32"/>
  <c r="AA14" i="32"/>
  <c r="Y14" i="32"/>
  <c r="W14" i="32"/>
  <c r="U14" i="32"/>
  <c r="S14" i="32"/>
  <c r="Q14" i="32"/>
  <c r="O14" i="32"/>
  <c r="M14" i="32"/>
  <c r="K14" i="32"/>
  <c r="I14" i="32"/>
  <c r="G14" i="32"/>
  <c r="E14" i="32"/>
  <c r="C14" i="32"/>
  <c r="J2" i="34" s="1"/>
  <c r="BR12" i="32"/>
  <c r="BP12" i="32"/>
  <c r="BH12" i="32"/>
  <c r="BF12" i="32"/>
  <c r="BD12" i="32"/>
  <c r="BB12" i="32"/>
  <c r="AZ12" i="32"/>
  <c r="AX12" i="32"/>
  <c r="AV12" i="32"/>
  <c r="AT12" i="32"/>
  <c r="AR12" i="32"/>
  <c r="AP12" i="32"/>
  <c r="AN12" i="32"/>
  <c r="AL12" i="32"/>
  <c r="AJ12" i="32"/>
  <c r="AH12" i="32"/>
  <c r="AF12" i="32"/>
  <c r="AD12" i="32"/>
  <c r="AB12" i="32"/>
  <c r="Z12" i="32"/>
  <c r="X12" i="32"/>
  <c r="V12" i="32"/>
  <c r="T12" i="32"/>
  <c r="R12" i="32"/>
  <c r="P12" i="32"/>
  <c r="N12" i="32"/>
  <c r="L12" i="32"/>
  <c r="J12" i="32"/>
  <c r="H12" i="32"/>
  <c r="F12" i="32"/>
  <c r="D12" i="32"/>
  <c r="B12" i="32"/>
  <c r="L2" i="33" s="1"/>
  <c r="BR11" i="32"/>
  <c r="BP11" i="32"/>
  <c r="BH11" i="32"/>
  <c r="BF11" i="32"/>
  <c r="BD11" i="32"/>
  <c r="BB11" i="32"/>
  <c r="AZ11" i="32"/>
  <c r="AX11" i="32"/>
  <c r="AV11" i="32"/>
  <c r="AT11" i="32"/>
  <c r="AR11" i="32"/>
  <c r="AP11" i="32"/>
  <c r="AN11" i="32"/>
  <c r="AL11" i="32"/>
  <c r="AJ11" i="32"/>
  <c r="AH11" i="32"/>
  <c r="AF11" i="32"/>
  <c r="AD11" i="32"/>
  <c r="AB11" i="32"/>
  <c r="Z11" i="32"/>
  <c r="X11" i="32"/>
  <c r="V11" i="32"/>
  <c r="T11" i="32"/>
  <c r="R11" i="32"/>
  <c r="P11" i="32"/>
  <c r="N11" i="32"/>
  <c r="L11" i="32"/>
  <c r="J11" i="32"/>
  <c r="H11" i="32"/>
  <c r="F11" i="32"/>
  <c r="D11" i="32"/>
  <c r="B11" i="32"/>
  <c r="BU10" i="32"/>
  <c r="BS10" i="32"/>
  <c r="BM10" i="32"/>
  <c r="BN10" i="32" s="1"/>
  <c r="BL10" i="32"/>
  <c r="BI10" i="32"/>
  <c r="BG10" i="32"/>
  <c r="BE10" i="32"/>
  <c r="BC10" i="32"/>
  <c r="BA10" i="32"/>
  <c r="AY10" i="32"/>
  <c r="AW10" i="32"/>
  <c r="AU10" i="32"/>
  <c r="AS10" i="32"/>
  <c r="AQ10" i="32"/>
  <c r="AO10" i="32"/>
  <c r="AM10" i="32"/>
  <c r="AK10" i="32"/>
  <c r="AI10" i="32"/>
  <c r="AG10" i="32"/>
  <c r="AE10" i="32"/>
  <c r="AC10" i="32"/>
  <c r="AA10" i="32"/>
  <c r="Y10" i="32"/>
  <c r="W10" i="32"/>
  <c r="U10" i="32"/>
  <c r="S10" i="32"/>
  <c r="Q10" i="32"/>
  <c r="O10" i="32"/>
  <c r="M10" i="32"/>
  <c r="K10" i="32"/>
  <c r="I10" i="32"/>
  <c r="G10" i="32"/>
  <c r="E10" i="32"/>
  <c r="C10" i="32"/>
  <c r="BU9" i="32"/>
  <c r="BS9" i="32"/>
  <c r="BM9" i="32"/>
  <c r="BN9" i="32" s="1"/>
  <c r="BI9" i="32"/>
  <c r="BG9" i="32"/>
  <c r="BE9" i="32"/>
  <c r="BC9" i="32"/>
  <c r="BA9" i="32"/>
  <c r="AY9" i="32"/>
  <c r="AW9" i="32"/>
  <c r="AU9" i="32"/>
  <c r="AS9" i="32"/>
  <c r="AQ9" i="32"/>
  <c r="AO9" i="32"/>
  <c r="AM9" i="32"/>
  <c r="AK9" i="32"/>
  <c r="AI9" i="32"/>
  <c r="AG9" i="32"/>
  <c r="AE9" i="32"/>
  <c r="AC9" i="32"/>
  <c r="AA9" i="32"/>
  <c r="Y9" i="32"/>
  <c r="W9" i="32"/>
  <c r="U9" i="32"/>
  <c r="S9" i="32"/>
  <c r="Q9" i="32"/>
  <c r="O9" i="32"/>
  <c r="M9" i="32"/>
  <c r="K9" i="32"/>
  <c r="I9" i="32"/>
  <c r="G9" i="32"/>
  <c r="E9" i="32"/>
  <c r="C9" i="32"/>
  <c r="BU8" i="32"/>
  <c r="BS8" i="32"/>
  <c r="BM8" i="32"/>
  <c r="BN8" i="32" s="1"/>
  <c r="BL8" i="32"/>
  <c r="BI8" i="32"/>
  <c r="BG8" i="32"/>
  <c r="BE8" i="32"/>
  <c r="BC8" i="32"/>
  <c r="BA8" i="32"/>
  <c r="AY8" i="32"/>
  <c r="AW8" i="32"/>
  <c r="AU8" i="32"/>
  <c r="AS8" i="32"/>
  <c r="AQ8" i="32"/>
  <c r="AO8" i="32"/>
  <c r="AM8" i="32"/>
  <c r="AK8" i="32"/>
  <c r="AI8" i="32"/>
  <c r="AG8" i="32"/>
  <c r="AE8" i="32"/>
  <c r="AC8" i="32"/>
  <c r="AA8" i="32"/>
  <c r="Y8" i="32"/>
  <c r="W8" i="32"/>
  <c r="U8" i="32"/>
  <c r="S8" i="32"/>
  <c r="Q8" i="32"/>
  <c r="O8" i="32"/>
  <c r="M8" i="32"/>
  <c r="K8" i="32"/>
  <c r="I8" i="32"/>
  <c r="G8" i="32"/>
  <c r="E8" i="32"/>
  <c r="C8" i="32"/>
  <c r="BU7" i="32"/>
  <c r="BS7" i="32"/>
  <c r="BM7" i="32"/>
  <c r="BN7" i="32" s="1"/>
  <c r="BL7" i="32"/>
  <c r="BI7" i="32"/>
  <c r="BG7" i="32"/>
  <c r="BE7" i="32"/>
  <c r="BC7" i="32"/>
  <c r="BA7" i="32"/>
  <c r="AY7" i="32"/>
  <c r="AW7" i="32"/>
  <c r="AU7" i="32"/>
  <c r="AS7" i="32"/>
  <c r="AQ7" i="32"/>
  <c r="AO7" i="32"/>
  <c r="AM7" i="32"/>
  <c r="AK7" i="32"/>
  <c r="AI7" i="32"/>
  <c r="AG7" i="32"/>
  <c r="AE7" i="32"/>
  <c r="AC7" i="32"/>
  <c r="AA7" i="32"/>
  <c r="Y7" i="32"/>
  <c r="W7" i="32"/>
  <c r="U7" i="32"/>
  <c r="S7" i="32"/>
  <c r="Q7" i="32"/>
  <c r="O7" i="32"/>
  <c r="M7" i="32"/>
  <c r="K7" i="32"/>
  <c r="I7" i="32"/>
  <c r="G7" i="32"/>
  <c r="E7" i="32"/>
  <c r="C7" i="32"/>
  <c r="BU6" i="32"/>
  <c r="BS6" i="32"/>
  <c r="BM6" i="32"/>
  <c r="BN6" i="32" s="1"/>
  <c r="BL6" i="32"/>
  <c r="BI6" i="32"/>
  <c r="BG6" i="32"/>
  <c r="BE6" i="32"/>
  <c r="BC6" i="32"/>
  <c r="BA6" i="32"/>
  <c r="AY6" i="32"/>
  <c r="AW6" i="32"/>
  <c r="AU6" i="32"/>
  <c r="AS6" i="32"/>
  <c r="AQ6" i="32"/>
  <c r="AO6" i="32"/>
  <c r="AM6" i="32"/>
  <c r="AK6" i="32"/>
  <c r="AI6" i="32"/>
  <c r="AG6" i="32"/>
  <c r="AE6" i="32"/>
  <c r="AC6" i="32"/>
  <c r="AA6" i="32"/>
  <c r="Y6" i="32"/>
  <c r="W6" i="32"/>
  <c r="U6" i="32"/>
  <c r="S6" i="32"/>
  <c r="Q6" i="32"/>
  <c r="O6" i="32"/>
  <c r="M6" i="32"/>
  <c r="K6" i="32"/>
  <c r="I6" i="32"/>
  <c r="G6" i="32"/>
  <c r="E6" i="32"/>
  <c r="C6" i="32"/>
  <c r="BU4" i="32"/>
  <c r="BS4" i="32"/>
  <c r="BR4" i="32"/>
  <c r="BP4" i="32"/>
  <c r="BM4" i="32"/>
  <c r="BN4" i="32" s="1"/>
  <c r="BL4" i="32"/>
  <c r="BU3" i="32"/>
  <c r="BS3" i="32"/>
  <c r="BM3" i="32"/>
  <c r="BN3" i="32" s="1"/>
  <c r="BL3" i="32"/>
  <c r="BI3" i="32"/>
  <c r="BG3" i="32"/>
  <c r="BE3" i="32"/>
  <c r="BC3" i="32"/>
  <c r="BA3" i="32"/>
  <c r="AY3" i="32"/>
  <c r="AW3" i="32"/>
  <c r="AU3" i="32"/>
  <c r="AS3" i="32"/>
  <c r="AQ3" i="32"/>
  <c r="AO3" i="32"/>
  <c r="AM3" i="32"/>
  <c r="AK3" i="32"/>
  <c r="AI3" i="32"/>
  <c r="AG3" i="32"/>
  <c r="AE3" i="32"/>
  <c r="AC3" i="32"/>
  <c r="AA3" i="32"/>
  <c r="Y3" i="32"/>
  <c r="W3" i="32"/>
  <c r="U3" i="32"/>
  <c r="S3" i="32"/>
  <c r="Q3" i="32"/>
  <c r="O3" i="32"/>
  <c r="M3" i="32"/>
  <c r="K3" i="32"/>
  <c r="I3" i="32"/>
  <c r="G3" i="32"/>
  <c r="E3" i="32"/>
  <c r="C3" i="32"/>
  <c r="C5" i="31"/>
  <c r="C4" i="31"/>
  <c r="C3" i="31"/>
  <c r="C2" i="31"/>
  <c r="X5" i="30"/>
  <c r="W5" i="30"/>
  <c r="U5" i="30"/>
  <c r="T5" i="30"/>
  <c r="R5" i="30"/>
  <c r="Q5" i="30"/>
  <c r="O5" i="30"/>
  <c r="N5" i="30"/>
  <c r="M5" i="30"/>
  <c r="J5" i="30"/>
  <c r="I5" i="30"/>
  <c r="H5" i="30"/>
  <c r="G5" i="30"/>
  <c r="F5" i="30"/>
  <c r="E5" i="30"/>
  <c r="D5" i="30"/>
  <c r="C5" i="30"/>
  <c r="X4" i="30"/>
  <c r="W4" i="30"/>
  <c r="U4" i="30"/>
  <c r="T4" i="30"/>
  <c r="R4" i="30"/>
  <c r="Q4" i="30"/>
  <c r="O4" i="30"/>
  <c r="N4" i="30"/>
  <c r="M4" i="30"/>
  <c r="J4" i="30"/>
  <c r="I4" i="30"/>
  <c r="H4" i="30"/>
  <c r="G4" i="30"/>
  <c r="F4" i="30"/>
  <c r="E4" i="30"/>
  <c r="D4" i="30"/>
  <c r="C4" i="30"/>
  <c r="X3" i="30"/>
  <c r="W3" i="30"/>
  <c r="U3" i="30"/>
  <c r="T3" i="30"/>
  <c r="R3" i="30"/>
  <c r="Q3" i="30"/>
  <c r="O3" i="30"/>
  <c r="N3" i="30"/>
  <c r="M3" i="30"/>
  <c r="J3" i="30"/>
  <c r="I3" i="30"/>
  <c r="H3" i="30"/>
  <c r="G3" i="30"/>
  <c r="F3" i="30"/>
  <c r="E3" i="30"/>
  <c r="D3" i="30"/>
  <c r="C3" i="30"/>
  <c r="X2" i="30"/>
  <c r="W2" i="30"/>
  <c r="U2" i="30"/>
  <c r="T2" i="30"/>
  <c r="R2" i="30"/>
  <c r="Q2" i="30"/>
  <c r="O2" i="30"/>
  <c r="N2" i="30"/>
  <c r="M2" i="30"/>
  <c r="J2" i="30"/>
  <c r="I2" i="30"/>
  <c r="H2" i="30"/>
  <c r="G2" i="30"/>
  <c r="F2" i="30"/>
  <c r="E2" i="30"/>
  <c r="D2" i="30"/>
  <c r="C2" i="30"/>
  <c r="B2" i="30"/>
  <c r="A2" i="30"/>
  <c r="BR30" i="29"/>
  <c r="BP30" i="29"/>
  <c r="BH30" i="29"/>
  <c r="BF30" i="29"/>
  <c r="BD30" i="29"/>
  <c r="BB30" i="29"/>
  <c r="AZ30" i="29"/>
  <c r="AX30" i="29"/>
  <c r="AV30" i="29"/>
  <c r="AT30" i="29"/>
  <c r="AR30" i="29"/>
  <c r="AP30" i="29"/>
  <c r="AN30" i="29"/>
  <c r="AL30" i="29"/>
  <c r="AJ30" i="29"/>
  <c r="AH30" i="29"/>
  <c r="AF30" i="29"/>
  <c r="AD30" i="29"/>
  <c r="AB30" i="29"/>
  <c r="Z30" i="29"/>
  <c r="X30" i="29"/>
  <c r="V30" i="29"/>
  <c r="T30" i="29"/>
  <c r="R30" i="29"/>
  <c r="P30" i="29"/>
  <c r="N30" i="29"/>
  <c r="L30" i="29"/>
  <c r="J30" i="29"/>
  <c r="H30" i="29"/>
  <c r="F30" i="29"/>
  <c r="Y4" i="30" s="1"/>
  <c r="D30" i="29"/>
  <c r="Y3" i="30" s="1"/>
  <c r="B30" i="29"/>
  <c r="BU29" i="29"/>
  <c r="BS29" i="29"/>
  <c r="BM29" i="29"/>
  <c r="BN29" i="29" s="1"/>
  <c r="BL29" i="29"/>
  <c r="BI29" i="29"/>
  <c r="BG29" i="29"/>
  <c r="BE29" i="29"/>
  <c r="BC29" i="29"/>
  <c r="BA29" i="29"/>
  <c r="AY29" i="29"/>
  <c r="AW29" i="29"/>
  <c r="AU29" i="29"/>
  <c r="AS29" i="29"/>
  <c r="AQ29" i="29"/>
  <c r="AO29" i="29"/>
  <c r="AM29" i="29"/>
  <c r="AK29" i="29"/>
  <c r="AI29" i="29"/>
  <c r="AG29" i="29"/>
  <c r="AE29" i="29"/>
  <c r="AC29" i="29"/>
  <c r="AA29" i="29"/>
  <c r="Y29" i="29"/>
  <c r="W29" i="29"/>
  <c r="U29" i="29"/>
  <c r="S29" i="29"/>
  <c r="Q29" i="29"/>
  <c r="O29" i="29"/>
  <c r="M29" i="29"/>
  <c r="K29" i="29"/>
  <c r="I29" i="29"/>
  <c r="R5" i="31" s="1"/>
  <c r="G29" i="29"/>
  <c r="R4" i="31" s="1"/>
  <c r="E29" i="29"/>
  <c r="R3" i="31" s="1"/>
  <c r="C29" i="29"/>
  <c r="BU28" i="29"/>
  <c r="BS28" i="29"/>
  <c r="BM28" i="29"/>
  <c r="BN28" i="29" s="1"/>
  <c r="BL28" i="29"/>
  <c r="BI28" i="29"/>
  <c r="BG28" i="29"/>
  <c r="BE28" i="29"/>
  <c r="BC28" i="29"/>
  <c r="BA28" i="29"/>
  <c r="AY28" i="29"/>
  <c r="AW28" i="29"/>
  <c r="AU28" i="29"/>
  <c r="AS28" i="29"/>
  <c r="AQ28" i="29"/>
  <c r="AO28" i="29"/>
  <c r="AM28" i="29"/>
  <c r="AK28" i="29"/>
  <c r="AI28" i="29"/>
  <c r="AG28" i="29"/>
  <c r="AE28" i="29"/>
  <c r="AC28" i="29"/>
  <c r="AA28" i="29"/>
  <c r="Y28" i="29"/>
  <c r="W28" i="29"/>
  <c r="U28" i="29"/>
  <c r="S28" i="29"/>
  <c r="Q28" i="29"/>
  <c r="O28" i="29"/>
  <c r="M28" i="29"/>
  <c r="K28" i="29"/>
  <c r="I28" i="29"/>
  <c r="Q5" i="31" s="1"/>
  <c r="G28" i="29"/>
  <c r="Q4" i="31" s="1"/>
  <c r="E28" i="29"/>
  <c r="C28" i="29"/>
  <c r="Q2" i="31" s="1"/>
  <c r="BR26" i="29"/>
  <c r="BP26" i="29"/>
  <c r="BH26" i="29"/>
  <c r="BF26" i="29"/>
  <c r="BD26" i="29"/>
  <c r="BB26" i="29"/>
  <c r="AZ26" i="29"/>
  <c r="AX26" i="29"/>
  <c r="AV26" i="29"/>
  <c r="AT26" i="29"/>
  <c r="AR26" i="29"/>
  <c r="AP26" i="29"/>
  <c r="AN26" i="29"/>
  <c r="AL26" i="29"/>
  <c r="AJ26" i="29"/>
  <c r="AH26" i="29"/>
  <c r="AF26" i="29"/>
  <c r="AD26" i="29"/>
  <c r="AB26" i="29"/>
  <c r="Z26" i="29"/>
  <c r="X26" i="29"/>
  <c r="V26" i="29"/>
  <c r="T26" i="29"/>
  <c r="R26" i="29"/>
  <c r="P26" i="29"/>
  <c r="N26" i="29"/>
  <c r="L26" i="29"/>
  <c r="J26" i="29"/>
  <c r="H26" i="29"/>
  <c r="V5" i="30" s="1"/>
  <c r="F26" i="29"/>
  <c r="V4" i="30" s="1"/>
  <c r="D26" i="29"/>
  <c r="V3" i="30" s="1"/>
  <c r="B26" i="29"/>
  <c r="V2" i="30" s="1"/>
  <c r="BU25" i="29"/>
  <c r="BS25" i="29"/>
  <c r="BM25" i="29"/>
  <c r="BN25" i="29" s="1"/>
  <c r="BL25" i="29"/>
  <c r="BI25" i="29"/>
  <c r="BG25" i="29"/>
  <c r="BE25" i="29"/>
  <c r="BC25" i="29"/>
  <c r="BA25" i="29"/>
  <c r="AY25" i="29"/>
  <c r="AW25" i="29"/>
  <c r="AU25" i="29"/>
  <c r="AS25" i="29"/>
  <c r="AQ25" i="29"/>
  <c r="AO25" i="29"/>
  <c r="AM25" i="29"/>
  <c r="AK25" i="29"/>
  <c r="AI25" i="29"/>
  <c r="AG25" i="29"/>
  <c r="AE25" i="29"/>
  <c r="AC25" i="29"/>
  <c r="AA25" i="29"/>
  <c r="Y25" i="29"/>
  <c r="W25" i="29"/>
  <c r="U25" i="29"/>
  <c r="S25" i="29"/>
  <c r="Q25" i="29"/>
  <c r="O25" i="29"/>
  <c r="M25" i="29"/>
  <c r="K25" i="29"/>
  <c r="I25" i="29"/>
  <c r="P5" i="31" s="1"/>
  <c r="G25" i="29"/>
  <c r="P4" i="31" s="1"/>
  <c r="E25" i="29"/>
  <c r="P3" i="31" s="1"/>
  <c r="C25" i="29"/>
  <c r="BU24" i="29"/>
  <c r="BS24" i="29"/>
  <c r="BM24" i="29"/>
  <c r="BN24" i="29" s="1"/>
  <c r="BL24" i="29"/>
  <c r="BI24" i="29"/>
  <c r="BG24" i="29"/>
  <c r="BE24" i="29"/>
  <c r="BC24" i="29"/>
  <c r="BA24" i="29"/>
  <c r="AY24" i="29"/>
  <c r="AW24" i="29"/>
  <c r="AU24" i="29"/>
  <c r="AS24" i="29"/>
  <c r="AQ24" i="29"/>
  <c r="AO24" i="29"/>
  <c r="AM24" i="29"/>
  <c r="AK24" i="29"/>
  <c r="AI24" i="29"/>
  <c r="AG24" i="29"/>
  <c r="AE24" i="29"/>
  <c r="AC24" i="29"/>
  <c r="AA24" i="29"/>
  <c r="Y24" i="29"/>
  <c r="W24" i="29"/>
  <c r="U24" i="29"/>
  <c r="S24" i="29"/>
  <c r="Q24" i="29"/>
  <c r="O24" i="29"/>
  <c r="M24" i="29"/>
  <c r="K24" i="29"/>
  <c r="I24" i="29"/>
  <c r="O5" i="31" s="1"/>
  <c r="G24" i="29"/>
  <c r="O4" i="31" s="1"/>
  <c r="E24" i="29"/>
  <c r="O3" i="31" s="1"/>
  <c r="C24" i="29"/>
  <c r="BR22" i="29"/>
  <c r="BP22" i="29"/>
  <c r="BH22" i="29"/>
  <c r="BF22" i="29"/>
  <c r="BD22" i="29"/>
  <c r="BB22" i="29"/>
  <c r="AZ22" i="29"/>
  <c r="AX22" i="29"/>
  <c r="AV22" i="29"/>
  <c r="AT22" i="29"/>
  <c r="AR22" i="29"/>
  <c r="AP22" i="29"/>
  <c r="AN22" i="29"/>
  <c r="AL22" i="29"/>
  <c r="AJ22" i="29"/>
  <c r="AH22" i="29"/>
  <c r="AF22" i="29"/>
  <c r="AD22" i="29"/>
  <c r="AB22" i="29"/>
  <c r="Z22" i="29"/>
  <c r="X22" i="29"/>
  <c r="V22" i="29"/>
  <c r="T22" i="29"/>
  <c r="R22" i="29"/>
  <c r="P22" i="29"/>
  <c r="N22" i="29"/>
  <c r="L22" i="29"/>
  <c r="J22" i="29"/>
  <c r="H22" i="29"/>
  <c r="S5" i="30" s="1"/>
  <c r="F22" i="29"/>
  <c r="S4" i="30" s="1"/>
  <c r="D22" i="29"/>
  <c r="S3" i="30" s="1"/>
  <c r="B22" i="29"/>
  <c r="BU21" i="29"/>
  <c r="BS21" i="29"/>
  <c r="BM21" i="29"/>
  <c r="BN21" i="29" s="1"/>
  <c r="BL21" i="29"/>
  <c r="BI21" i="29"/>
  <c r="BG21" i="29"/>
  <c r="BE21" i="29"/>
  <c r="BC21" i="29"/>
  <c r="BA21" i="29"/>
  <c r="AY21" i="29"/>
  <c r="AW21" i="29"/>
  <c r="AU21" i="29"/>
  <c r="AS21" i="29"/>
  <c r="AQ21" i="29"/>
  <c r="AO21" i="29"/>
  <c r="AM21" i="29"/>
  <c r="AK21" i="29"/>
  <c r="AI21" i="29"/>
  <c r="AG21" i="29"/>
  <c r="AE21" i="29"/>
  <c r="AC21" i="29"/>
  <c r="AA21" i="29"/>
  <c r="Y21" i="29"/>
  <c r="W21" i="29"/>
  <c r="U21" i="29"/>
  <c r="S21" i="29"/>
  <c r="Q21" i="29"/>
  <c r="O21" i="29"/>
  <c r="M21" i="29"/>
  <c r="K21" i="29"/>
  <c r="I21" i="29"/>
  <c r="N5" i="31" s="1"/>
  <c r="G21" i="29"/>
  <c r="E21" i="29"/>
  <c r="N3" i="31" s="1"/>
  <c r="C21" i="29"/>
  <c r="BU20" i="29"/>
  <c r="BS20" i="29"/>
  <c r="BM20" i="29"/>
  <c r="BN20" i="29" s="1"/>
  <c r="BL20" i="29"/>
  <c r="BI20" i="29"/>
  <c r="BG20" i="29"/>
  <c r="BE20" i="29"/>
  <c r="BC20" i="29"/>
  <c r="BA20" i="29"/>
  <c r="AY20" i="29"/>
  <c r="AW20" i="29"/>
  <c r="AU20" i="29"/>
  <c r="AS20" i="29"/>
  <c r="AQ20" i="29"/>
  <c r="AO20" i="29"/>
  <c r="AM20" i="29"/>
  <c r="AK20" i="29"/>
  <c r="AI20" i="29"/>
  <c r="AG20" i="29"/>
  <c r="AE20" i="29"/>
  <c r="AC20" i="29"/>
  <c r="AA20" i="29"/>
  <c r="Y20" i="29"/>
  <c r="W20" i="29"/>
  <c r="U20" i="29"/>
  <c r="S20" i="29"/>
  <c r="Q20" i="29"/>
  <c r="O20" i="29"/>
  <c r="M20" i="29"/>
  <c r="K20" i="29"/>
  <c r="I20" i="29"/>
  <c r="M5" i="31" s="1"/>
  <c r="G20" i="29"/>
  <c r="E20" i="29"/>
  <c r="M3" i="31" s="1"/>
  <c r="C20" i="29"/>
  <c r="BR18" i="29"/>
  <c r="BP18" i="29"/>
  <c r="BH18" i="29"/>
  <c r="BF18" i="29"/>
  <c r="BD18" i="29"/>
  <c r="BB18" i="29"/>
  <c r="AZ18" i="29"/>
  <c r="AX18" i="29"/>
  <c r="AV18" i="29"/>
  <c r="AT18" i="29"/>
  <c r="AR18" i="29"/>
  <c r="AP18" i="29"/>
  <c r="AN18" i="29"/>
  <c r="AL18" i="29"/>
  <c r="AJ18" i="29"/>
  <c r="AH18" i="29"/>
  <c r="AF18" i="29"/>
  <c r="AD18" i="29"/>
  <c r="AB18" i="29"/>
  <c r="Z18" i="29"/>
  <c r="X18" i="29"/>
  <c r="V18" i="29"/>
  <c r="T18" i="29"/>
  <c r="R18" i="29"/>
  <c r="P18" i="29"/>
  <c r="N18" i="29"/>
  <c r="L18" i="29"/>
  <c r="J18" i="29"/>
  <c r="H18" i="29"/>
  <c r="P5" i="30" s="1"/>
  <c r="F18" i="29"/>
  <c r="P4" i="30" s="1"/>
  <c r="D18" i="29"/>
  <c r="P3" i="30" s="1"/>
  <c r="B18" i="29"/>
  <c r="P2" i="30" s="1"/>
  <c r="BU17" i="29"/>
  <c r="BS17" i="29"/>
  <c r="BM17" i="29"/>
  <c r="BN17" i="29" s="1"/>
  <c r="BL17" i="29"/>
  <c r="BI17" i="29"/>
  <c r="BG17" i="29"/>
  <c r="BE17" i="29"/>
  <c r="BC17" i="29"/>
  <c r="BA17" i="29"/>
  <c r="AY17" i="29"/>
  <c r="AW17" i="29"/>
  <c r="AU17" i="29"/>
  <c r="AS17" i="29"/>
  <c r="AQ17" i="29"/>
  <c r="AO17" i="29"/>
  <c r="AM17" i="29"/>
  <c r="AK17" i="29"/>
  <c r="AI17" i="29"/>
  <c r="AG17" i="29"/>
  <c r="AE17" i="29"/>
  <c r="AC17" i="29"/>
  <c r="AA17" i="29"/>
  <c r="Y17" i="29"/>
  <c r="W17" i="29"/>
  <c r="U17" i="29"/>
  <c r="S17" i="29"/>
  <c r="Q17" i="29"/>
  <c r="O17" i="29"/>
  <c r="M17" i="29"/>
  <c r="K17" i="29"/>
  <c r="I17" i="29"/>
  <c r="L5" i="31" s="1"/>
  <c r="G17" i="29"/>
  <c r="L4" i="31" s="1"/>
  <c r="E17" i="29"/>
  <c r="L3" i="31" s="1"/>
  <c r="C17" i="29"/>
  <c r="BU16" i="29"/>
  <c r="BS16" i="29"/>
  <c r="BM16" i="29"/>
  <c r="BN16" i="29" s="1"/>
  <c r="BL16" i="29"/>
  <c r="BI16" i="29"/>
  <c r="BG16" i="29"/>
  <c r="BE16" i="29"/>
  <c r="BC16" i="29"/>
  <c r="BA16" i="29"/>
  <c r="AY16" i="29"/>
  <c r="AW16" i="29"/>
  <c r="AU16" i="29"/>
  <c r="AS16" i="29"/>
  <c r="AQ16" i="29"/>
  <c r="AO16" i="29"/>
  <c r="AM16" i="29"/>
  <c r="AK16" i="29"/>
  <c r="AI16" i="29"/>
  <c r="AG16" i="29"/>
  <c r="AE16" i="29"/>
  <c r="AC16" i="29"/>
  <c r="AA16" i="29"/>
  <c r="Y16" i="29"/>
  <c r="W16" i="29"/>
  <c r="U16" i="29"/>
  <c r="S16" i="29"/>
  <c r="Q16" i="29"/>
  <c r="O16" i="29"/>
  <c r="M16" i="29"/>
  <c r="K16" i="29"/>
  <c r="I16" i="29"/>
  <c r="K5" i="31" s="1"/>
  <c r="G16" i="29"/>
  <c r="K4" i="31" s="1"/>
  <c r="E16" i="29"/>
  <c r="K3" i="31" s="1"/>
  <c r="C16" i="29"/>
  <c r="BU14" i="29"/>
  <c r="BS14" i="29"/>
  <c r="BM14" i="29"/>
  <c r="BN14" i="29" s="1"/>
  <c r="BL14" i="29"/>
  <c r="BI14" i="29"/>
  <c r="BG14" i="29"/>
  <c r="BE14" i="29"/>
  <c r="BC14" i="29"/>
  <c r="BA14" i="29"/>
  <c r="AY14" i="29"/>
  <c r="AW14" i="29"/>
  <c r="AU14" i="29"/>
  <c r="AS14" i="29"/>
  <c r="AQ14" i="29"/>
  <c r="AO14" i="29"/>
  <c r="AM14" i="29"/>
  <c r="AK14" i="29"/>
  <c r="AI14" i="29"/>
  <c r="AG14" i="29"/>
  <c r="AE14" i="29"/>
  <c r="AC14" i="29"/>
  <c r="AA14" i="29"/>
  <c r="Y14" i="29"/>
  <c r="W14" i="29"/>
  <c r="U14" i="29"/>
  <c r="S14" i="29"/>
  <c r="Q14" i="29"/>
  <c r="O14" i="29"/>
  <c r="M14" i="29"/>
  <c r="K14" i="29"/>
  <c r="I14" i="29"/>
  <c r="J5" i="31" s="1"/>
  <c r="G14" i="29"/>
  <c r="J4" i="31" s="1"/>
  <c r="E14" i="29"/>
  <c r="J3" i="31" s="1"/>
  <c r="C14" i="29"/>
  <c r="J2" i="31" s="1"/>
  <c r="BR12" i="29"/>
  <c r="BP12" i="29"/>
  <c r="BH12" i="29"/>
  <c r="BF12" i="29"/>
  <c r="BD12" i="29"/>
  <c r="BB12" i="29"/>
  <c r="AZ12" i="29"/>
  <c r="AX12" i="29"/>
  <c r="AV12" i="29"/>
  <c r="AT12" i="29"/>
  <c r="AR12" i="29"/>
  <c r="AP12" i="29"/>
  <c r="AN12" i="29"/>
  <c r="AL12" i="29"/>
  <c r="AJ12" i="29"/>
  <c r="AH12" i="29"/>
  <c r="AF12" i="29"/>
  <c r="AD12" i="29"/>
  <c r="AB12" i="29"/>
  <c r="Z12" i="29"/>
  <c r="X12" i="29"/>
  <c r="V12" i="29"/>
  <c r="T12" i="29"/>
  <c r="R12" i="29"/>
  <c r="P12" i="29"/>
  <c r="N12" i="29"/>
  <c r="L12" i="29"/>
  <c r="J12" i="29"/>
  <c r="H12" i="29"/>
  <c r="L5" i="30" s="1"/>
  <c r="F12" i="29"/>
  <c r="L4" i="30" s="1"/>
  <c r="D12" i="29"/>
  <c r="L3" i="30" s="1"/>
  <c r="B12" i="29"/>
  <c r="L2" i="30" s="1"/>
  <c r="BR11" i="29"/>
  <c r="BP11" i="29"/>
  <c r="BH11" i="29"/>
  <c r="BF11" i="29"/>
  <c r="BD11" i="29"/>
  <c r="BB11" i="29"/>
  <c r="AZ11" i="29"/>
  <c r="AX11" i="29"/>
  <c r="AV11" i="29"/>
  <c r="AT11" i="29"/>
  <c r="AR11" i="29"/>
  <c r="AP11" i="29"/>
  <c r="AN11" i="29"/>
  <c r="AL11" i="29"/>
  <c r="AJ11" i="29"/>
  <c r="AH11" i="29"/>
  <c r="AF11" i="29"/>
  <c r="AD11" i="29"/>
  <c r="AB11" i="29"/>
  <c r="Z11" i="29"/>
  <c r="X11" i="29"/>
  <c r="V11" i="29"/>
  <c r="T11" i="29"/>
  <c r="R11" i="29"/>
  <c r="P11" i="29"/>
  <c r="N11" i="29"/>
  <c r="L11" i="29"/>
  <c r="J11" i="29"/>
  <c r="H11" i="29"/>
  <c r="K5" i="30" s="1"/>
  <c r="F11" i="29"/>
  <c r="K4" i="30" s="1"/>
  <c r="D11" i="29"/>
  <c r="K3" i="30" s="1"/>
  <c r="B11" i="29"/>
  <c r="K2" i="30" s="1"/>
  <c r="BU10" i="29"/>
  <c r="BS10" i="29"/>
  <c r="BM10" i="29"/>
  <c r="BN10" i="29" s="1"/>
  <c r="BL10" i="29"/>
  <c r="BI10" i="29"/>
  <c r="BG10" i="29"/>
  <c r="BE10" i="29"/>
  <c r="BC10" i="29"/>
  <c r="BA10" i="29"/>
  <c r="AY10" i="29"/>
  <c r="AW10" i="29"/>
  <c r="AU10" i="29"/>
  <c r="AS10" i="29"/>
  <c r="AQ10" i="29"/>
  <c r="AO10" i="29"/>
  <c r="AM10" i="29"/>
  <c r="AK10" i="29"/>
  <c r="AI10" i="29"/>
  <c r="AG10" i="29"/>
  <c r="AE10" i="29"/>
  <c r="AC10" i="29"/>
  <c r="AA10" i="29"/>
  <c r="Y10" i="29"/>
  <c r="W10" i="29"/>
  <c r="U10" i="29"/>
  <c r="S10" i="29"/>
  <c r="Q10" i="29"/>
  <c r="O10" i="29"/>
  <c r="M10" i="29"/>
  <c r="K10" i="29"/>
  <c r="I10" i="29"/>
  <c r="I5" i="31" s="1"/>
  <c r="G10" i="29"/>
  <c r="E10" i="29"/>
  <c r="I3" i="31" s="1"/>
  <c r="C10" i="29"/>
  <c r="BU9" i="29"/>
  <c r="BS9" i="29"/>
  <c r="BM9" i="29"/>
  <c r="BN9" i="29" s="1"/>
  <c r="BL9" i="29"/>
  <c r="BI9" i="29"/>
  <c r="BG9" i="29"/>
  <c r="BE9" i="29"/>
  <c r="BC9" i="29"/>
  <c r="BA9" i="29"/>
  <c r="AY9" i="29"/>
  <c r="AW9" i="29"/>
  <c r="AU9" i="29"/>
  <c r="AS9" i="29"/>
  <c r="AQ9" i="29"/>
  <c r="AO9" i="29"/>
  <c r="AM9" i="29"/>
  <c r="AK9" i="29"/>
  <c r="AI9" i="29"/>
  <c r="AG9" i="29"/>
  <c r="AE9" i="29"/>
  <c r="AC9" i="29"/>
  <c r="AA9" i="29"/>
  <c r="Y9" i="29"/>
  <c r="W9" i="29"/>
  <c r="U9" i="29"/>
  <c r="S9" i="29"/>
  <c r="Q9" i="29"/>
  <c r="O9" i="29"/>
  <c r="M9" i="29"/>
  <c r="K9" i="29"/>
  <c r="I9" i="29"/>
  <c r="H5" i="31" s="1"/>
  <c r="G9" i="29"/>
  <c r="H4" i="31" s="1"/>
  <c r="E9" i="29"/>
  <c r="H3" i="31" s="1"/>
  <c r="C9" i="29"/>
  <c r="BU8" i="29"/>
  <c r="BS8" i="29"/>
  <c r="BM8" i="29"/>
  <c r="BN8" i="29" s="1"/>
  <c r="BL8" i="29"/>
  <c r="BI8" i="29"/>
  <c r="BG8" i="29"/>
  <c r="BE8" i="29"/>
  <c r="BC8" i="29"/>
  <c r="BA8" i="29"/>
  <c r="AY8" i="29"/>
  <c r="AW8" i="29"/>
  <c r="AU8" i="29"/>
  <c r="AS8" i="29"/>
  <c r="AQ8" i="29"/>
  <c r="AO8" i="29"/>
  <c r="AM8" i="29"/>
  <c r="AK8" i="29"/>
  <c r="AI8" i="29"/>
  <c r="AG8" i="29"/>
  <c r="AE8" i="29"/>
  <c r="AC8" i="29"/>
  <c r="AA8" i="29"/>
  <c r="Y8" i="29"/>
  <c r="W8" i="29"/>
  <c r="U8" i="29"/>
  <c r="S8" i="29"/>
  <c r="Q8" i="29"/>
  <c r="O8" i="29"/>
  <c r="M8" i="29"/>
  <c r="K8" i="29"/>
  <c r="I8" i="29"/>
  <c r="G5" i="31" s="1"/>
  <c r="G8" i="29"/>
  <c r="G4" i="31" s="1"/>
  <c r="E8" i="29"/>
  <c r="G3" i="31" s="1"/>
  <c r="C8" i="29"/>
  <c r="BU7" i="29"/>
  <c r="BS7" i="29"/>
  <c r="BM7" i="29"/>
  <c r="BN7" i="29" s="1"/>
  <c r="BL7" i="29"/>
  <c r="BI7" i="29"/>
  <c r="BG7" i="29"/>
  <c r="BE7" i="29"/>
  <c r="BC7" i="29"/>
  <c r="BA7" i="29"/>
  <c r="AY7" i="29"/>
  <c r="AW7" i="29"/>
  <c r="AU7" i="29"/>
  <c r="AS7" i="29"/>
  <c r="AQ7" i="29"/>
  <c r="AO7" i="29"/>
  <c r="AM7" i="29"/>
  <c r="AK7" i="29"/>
  <c r="AI7" i="29"/>
  <c r="AG7" i="29"/>
  <c r="AE7" i="29"/>
  <c r="AC7" i="29"/>
  <c r="AA7" i="29"/>
  <c r="Y7" i="29"/>
  <c r="W7" i="29"/>
  <c r="U7" i="29"/>
  <c r="S7" i="29"/>
  <c r="Q7" i="29"/>
  <c r="O7" i="29"/>
  <c r="M7" i="29"/>
  <c r="K7" i="29"/>
  <c r="I7" i="29"/>
  <c r="G7" i="29"/>
  <c r="F4" i="31" s="1"/>
  <c r="E7" i="29"/>
  <c r="F3" i="31" s="1"/>
  <c r="C7" i="29"/>
  <c r="BU6" i="29"/>
  <c r="BS6" i="29"/>
  <c r="BM6" i="29"/>
  <c r="BN6" i="29" s="1"/>
  <c r="BL6" i="29"/>
  <c r="BI6" i="29"/>
  <c r="BG6" i="29"/>
  <c r="BE6" i="29"/>
  <c r="BC6" i="29"/>
  <c r="BA6" i="29"/>
  <c r="AY6" i="29"/>
  <c r="AW6" i="29"/>
  <c r="AU6" i="29"/>
  <c r="AS6" i="29"/>
  <c r="AQ6" i="29"/>
  <c r="AO6" i="29"/>
  <c r="AM6" i="29"/>
  <c r="AK6" i="29"/>
  <c r="AI6" i="29"/>
  <c r="AG6" i="29"/>
  <c r="AE6" i="29"/>
  <c r="AC6" i="29"/>
  <c r="AA6" i="29"/>
  <c r="Y6" i="29"/>
  <c r="W6" i="29"/>
  <c r="U6" i="29"/>
  <c r="S6" i="29"/>
  <c r="Q6" i="29"/>
  <c r="O6" i="29"/>
  <c r="M6" i="29"/>
  <c r="K6" i="29"/>
  <c r="I6" i="29"/>
  <c r="E5" i="31" s="1"/>
  <c r="G6" i="29"/>
  <c r="E4" i="31" s="1"/>
  <c r="E6" i="29"/>
  <c r="E3" i="31" s="1"/>
  <c r="C6" i="29"/>
  <c r="BU4" i="29"/>
  <c r="BS4" i="29"/>
  <c r="BR4" i="29"/>
  <c r="BP4" i="29"/>
  <c r="BM4" i="29"/>
  <c r="BN4" i="29" s="1"/>
  <c r="BL4" i="29"/>
  <c r="BU3" i="29"/>
  <c r="BS3" i="29"/>
  <c r="BM3" i="29"/>
  <c r="BN3" i="29" s="1"/>
  <c r="BL3" i="29"/>
  <c r="BI3" i="29"/>
  <c r="BG3" i="29"/>
  <c r="BE3" i="29"/>
  <c r="BC3" i="29"/>
  <c r="BA3" i="29"/>
  <c r="AY3" i="29"/>
  <c r="AW3" i="29"/>
  <c r="AU3" i="29"/>
  <c r="AS3" i="29"/>
  <c r="AQ3" i="29"/>
  <c r="AO3" i="29"/>
  <c r="AM3" i="29"/>
  <c r="AK3" i="29"/>
  <c r="AI3" i="29"/>
  <c r="AG3" i="29"/>
  <c r="AE3" i="29"/>
  <c r="AC3" i="29"/>
  <c r="AA3" i="29"/>
  <c r="Y3" i="29"/>
  <c r="W3" i="29"/>
  <c r="U3" i="29"/>
  <c r="S3" i="29"/>
  <c r="Q3" i="29"/>
  <c r="O3" i="29"/>
  <c r="M3" i="29"/>
  <c r="K3" i="29"/>
  <c r="I3" i="29"/>
  <c r="G3" i="29"/>
  <c r="D4" i="31" s="1"/>
  <c r="E3" i="29"/>
  <c r="D3" i="31" s="1"/>
  <c r="C3" i="29"/>
  <c r="C16" i="28"/>
  <c r="C15" i="28"/>
  <c r="C14" i="28"/>
  <c r="C13" i="28"/>
  <c r="C12" i="28"/>
  <c r="C11" i="28"/>
  <c r="C10" i="28"/>
  <c r="C9" i="28"/>
  <c r="C8" i="28"/>
  <c r="C7" i="28"/>
  <c r="C6" i="28"/>
  <c r="C5" i="28"/>
  <c r="C4" i="28"/>
  <c r="C3" i="28"/>
  <c r="C2" i="28"/>
  <c r="X16" i="27"/>
  <c r="W16" i="27"/>
  <c r="U16" i="27"/>
  <c r="T16" i="27"/>
  <c r="R16" i="27"/>
  <c r="Q16" i="27"/>
  <c r="O16" i="27"/>
  <c r="N16" i="27"/>
  <c r="M16" i="27"/>
  <c r="J16" i="27"/>
  <c r="I16" i="27"/>
  <c r="H16" i="27"/>
  <c r="G16" i="27"/>
  <c r="F16" i="27"/>
  <c r="E16" i="27"/>
  <c r="D16" i="27"/>
  <c r="C16" i="27"/>
  <c r="X15" i="27"/>
  <c r="W15" i="27"/>
  <c r="U15" i="27"/>
  <c r="T15" i="27"/>
  <c r="R15" i="27"/>
  <c r="Q15" i="27"/>
  <c r="O15" i="27"/>
  <c r="N15" i="27"/>
  <c r="M15" i="27"/>
  <c r="J15" i="27"/>
  <c r="I15" i="27"/>
  <c r="H15" i="27"/>
  <c r="G15" i="27"/>
  <c r="F15" i="27"/>
  <c r="E15" i="27"/>
  <c r="D15" i="27"/>
  <c r="C15" i="27"/>
  <c r="X14" i="27"/>
  <c r="W14" i="27"/>
  <c r="U14" i="27"/>
  <c r="T14" i="27"/>
  <c r="R14" i="27"/>
  <c r="Q14" i="27"/>
  <c r="O14" i="27"/>
  <c r="N14" i="27"/>
  <c r="M14" i="27"/>
  <c r="J14" i="27"/>
  <c r="I14" i="27"/>
  <c r="H14" i="27"/>
  <c r="G14" i="27"/>
  <c r="F14" i="27"/>
  <c r="E14" i="27"/>
  <c r="D14" i="27"/>
  <c r="C14" i="27"/>
  <c r="X13" i="27"/>
  <c r="W13" i="27"/>
  <c r="U13" i="27"/>
  <c r="T13" i="27"/>
  <c r="R13" i="27"/>
  <c r="Q13" i="27"/>
  <c r="O13" i="27"/>
  <c r="N13" i="27"/>
  <c r="M13" i="27"/>
  <c r="J13" i="27"/>
  <c r="I13" i="27"/>
  <c r="H13" i="27"/>
  <c r="G13" i="27"/>
  <c r="F13" i="27"/>
  <c r="E13" i="27"/>
  <c r="D13" i="27"/>
  <c r="C13" i="27"/>
  <c r="X12" i="27"/>
  <c r="W12" i="27"/>
  <c r="U12" i="27"/>
  <c r="T12" i="27"/>
  <c r="R12" i="27"/>
  <c r="Q12" i="27"/>
  <c r="O12" i="27"/>
  <c r="N12" i="27"/>
  <c r="M12" i="27"/>
  <c r="J12" i="27"/>
  <c r="I12" i="27"/>
  <c r="H12" i="27"/>
  <c r="G12" i="27"/>
  <c r="F12" i="27"/>
  <c r="E12" i="27"/>
  <c r="D12" i="27"/>
  <c r="C12" i="27"/>
  <c r="X11" i="27"/>
  <c r="W11" i="27"/>
  <c r="U11" i="27"/>
  <c r="T11" i="27"/>
  <c r="R11" i="27"/>
  <c r="Q11" i="27"/>
  <c r="O11" i="27"/>
  <c r="N11" i="27"/>
  <c r="M11" i="27"/>
  <c r="J11" i="27"/>
  <c r="I11" i="27"/>
  <c r="H11" i="27"/>
  <c r="G11" i="27"/>
  <c r="F11" i="27"/>
  <c r="E11" i="27"/>
  <c r="D11" i="27"/>
  <c r="C11" i="27"/>
  <c r="X10" i="27"/>
  <c r="W10" i="27"/>
  <c r="U10" i="27"/>
  <c r="T10" i="27"/>
  <c r="R10" i="27"/>
  <c r="Q10" i="27"/>
  <c r="O10" i="27"/>
  <c r="N10" i="27"/>
  <c r="M10" i="27"/>
  <c r="J10" i="27"/>
  <c r="I10" i="27"/>
  <c r="H10" i="27"/>
  <c r="G10" i="27"/>
  <c r="F10" i="27"/>
  <c r="E10" i="27"/>
  <c r="D10" i="27"/>
  <c r="C10" i="27"/>
  <c r="X9" i="27"/>
  <c r="W9" i="27"/>
  <c r="U9" i="27"/>
  <c r="T9" i="27"/>
  <c r="R9" i="27"/>
  <c r="Q9" i="27"/>
  <c r="O9" i="27"/>
  <c r="N9" i="27"/>
  <c r="M9" i="27"/>
  <c r="J9" i="27"/>
  <c r="I9" i="27"/>
  <c r="H9" i="27"/>
  <c r="G9" i="27"/>
  <c r="F9" i="27"/>
  <c r="E9" i="27"/>
  <c r="D9" i="27"/>
  <c r="C9" i="27"/>
  <c r="X8" i="27"/>
  <c r="W8" i="27"/>
  <c r="U8" i="27"/>
  <c r="T8" i="27"/>
  <c r="R8" i="27"/>
  <c r="Q8" i="27"/>
  <c r="O8" i="27"/>
  <c r="N8" i="27"/>
  <c r="M8" i="27"/>
  <c r="J8" i="27"/>
  <c r="I8" i="27"/>
  <c r="H8" i="27"/>
  <c r="G8" i="27"/>
  <c r="F8" i="27"/>
  <c r="E8" i="27"/>
  <c r="D8" i="27"/>
  <c r="C8" i="27"/>
  <c r="X7" i="27"/>
  <c r="W7" i="27"/>
  <c r="U7" i="27"/>
  <c r="T7" i="27"/>
  <c r="R7" i="27"/>
  <c r="Q7" i="27"/>
  <c r="O7" i="27"/>
  <c r="N7" i="27"/>
  <c r="M7" i="27"/>
  <c r="J7" i="27"/>
  <c r="I7" i="27"/>
  <c r="H7" i="27"/>
  <c r="G7" i="27"/>
  <c r="F7" i="27"/>
  <c r="E7" i="27"/>
  <c r="D7" i="27"/>
  <c r="C7" i="27"/>
  <c r="X6" i="27"/>
  <c r="W6" i="27"/>
  <c r="U6" i="27"/>
  <c r="T6" i="27"/>
  <c r="R6" i="27"/>
  <c r="Q6" i="27"/>
  <c r="O6" i="27"/>
  <c r="N6" i="27"/>
  <c r="M6" i="27"/>
  <c r="J6" i="27"/>
  <c r="I6" i="27"/>
  <c r="H6" i="27"/>
  <c r="G6" i="27"/>
  <c r="F6" i="27"/>
  <c r="E6" i="27"/>
  <c r="D6" i="27"/>
  <c r="C6" i="27"/>
  <c r="X5" i="27"/>
  <c r="W5" i="27"/>
  <c r="U5" i="27"/>
  <c r="T5" i="27"/>
  <c r="R5" i="27"/>
  <c r="Q5" i="27"/>
  <c r="O5" i="27"/>
  <c r="N5" i="27"/>
  <c r="M5" i="27"/>
  <c r="J5" i="27"/>
  <c r="I5" i="27"/>
  <c r="H5" i="27"/>
  <c r="G5" i="27"/>
  <c r="F5" i="27"/>
  <c r="E5" i="27"/>
  <c r="D5" i="27"/>
  <c r="C5" i="27"/>
  <c r="X4" i="27"/>
  <c r="W4" i="27"/>
  <c r="U4" i="27"/>
  <c r="T4" i="27"/>
  <c r="R4" i="27"/>
  <c r="Q4" i="27"/>
  <c r="O4" i="27"/>
  <c r="N4" i="27"/>
  <c r="M4" i="27"/>
  <c r="J4" i="27"/>
  <c r="I4" i="27"/>
  <c r="H4" i="27"/>
  <c r="G4" i="27"/>
  <c r="F4" i="27"/>
  <c r="E4" i="27"/>
  <c r="D4" i="27"/>
  <c r="C4" i="27"/>
  <c r="X3" i="27"/>
  <c r="W3" i="27"/>
  <c r="U3" i="27"/>
  <c r="T3" i="27"/>
  <c r="R3" i="27"/>
  <c r="Q3" i="27"/>
  <c r="O3" i="27"/>
  <c r="N3" i="27"/>
  <c r="M3" i="27"/>
  <c r="J3" i="27"/>
  <c r="I3" i="27"/>
  <c r="H3" i="27"/>
  <c r="G3" i="27"/>
  <c r="F3" i="27"/>
  <c r="E3" i="27"/>
  <c r="D3" i="27"/>
  <c r="C3" i="27"/>
  <c r="X2" i="27"/>
  <c r="W2" i="27"/>
  <c r="U2" i="27"/>
  <c r="T2" i="27"/>
  <c r="R2" i="27"/>
  <c r="Q2" i="27"/>
  <c r="O2" i="27"/>
  <c r="N2" i="27"/>
  <c r="M2" i="27"/>
  <c r="J2" i="27"/>
  <c r="I2" i="27"/>
  <c r="H2" i="27"/>
  <c r="G2" i="27"/>
  <c r="F2" i="27"/>
  <c r="E2" i="27"/>
  <c r="D2" i="27"/>
  <c r="C2" i="27"/>
  <c r="B12" i="27"/>
  <c r="B2" i="27"/>
  <c r="B4" i="27" s="1"/>
  <c r="A2" i="27"/>
  <c r="BR30" i="26"/>
  <c r="BP30" i="26"/>
  <c r="BH30" i="26"/>
  <c r="BF30" i="26"/>
  <c r="BD30" i="26"/>
  <c r="BB30" i="26"/>
  <c r="AZ30" i="26"/>
  <c r="AX30" i="26"/>
  <c r="AV30" i="26"/>
  <c r="AT30" i="26"/>
  <c r="AR30" i="26"/>
  <c r="AP30" i="26"/>
  <c r="AN30" i="26"/>
  <c r="AL30" i="26"/>
  <c r="AJ30" i="26"/>
  <c r="AH30" i="26"/>
  <c r="AF30" i="26"/>
  <c r="AD30" i="26"/>
  <c r="Y16" i="27" s="1"/>
  <c r="AB30" i="26"/>
  <c r="Y15" i="27" s="1"/>
  <c r="Z30" i="26"/>
  <c r="Y14" i="27" s="1"/>
  <c r="X30" i="26"/>
  <c r="Y13" i="27" s="1"/>
  <c r="V30" i="26"/>
  <c r="Y12" i="27" s="1"/>
  <c r="T30" i="26"/>
  <c r="Y11" i="27" s="1"/>
  <c r="R30" i="26"/>
  <c r="Y10" i="27" s="1"/>
  <c r="P30" i="26"/>
  <c r="Y9" i="27" s="1"/>
  <c r="N30" i="26"/>
  <c r="Y8" i="27" s="1"/>
  <c r="L30" i="26"/>
  <c r="Y7" i="27" s="1"/>
  <c r="J30" i="26"/>
  <c r="Y6" i="27" s="1"/>
  <c r="H30" i="26"/>
  <c r="Y5" i="27" s="1"/>
  <c r="F30" i="26"/>
  <c r="Y4" i="27" s="1"/>
  <c r="D30" i="26"/>
  <c r="Y3" i="27" s="1"/>
  <c r="B30" i="26"/>
  <c r="Y2" i="27" s="1"/>
  <c r="BU29" i="26"/>
  <c r="BS29" i="26"/>
  <c r="BM29" i="26"/>
  <c r="BN29" i="26" s="1"/>
  <c r="BL29" i="26"/>
  <c r="BI29" i="26"/>
  <c r="BG29" i="26"/>
  <c r="BE29" i="26"/>
  <c r="BC29" i="26"/>
  <c r="BA29" i="26"/>
  <c r="AY29" i="26"/>
  <c r="AW29" i="26"/>
  <c r="AU29" i="26"/>
  <c r="AS29" i="26"/>
  <c r="AQ29" i="26"/>
  <c r="AO29" i="26"/>
  <c r="AM29" i="26"/>
  <c r="AK29" i="26"/>
  <c r="AI29" i="26"/>
  <c r="AG29" i="26"/>
  <c r="AE29" i="26"/>
  <c r="R16" i="28" s="1"/>
  <c r="AC29" i="26"/>
  <c r="R15" i="28" s="1"/>
  <c r="AA29" i="26"/>
  <c r="R14" i="28" s="1"/>
  <c r="Y29" i="26"/>
  <c r="R13" i="28" s="1"/>
  <c r="W29" i="26"/>
  <c r="R12" i="28" s="1"/>
  <c r="U29" i="26"/>
  <c r="R11" i="28" s="1"/>
  <c r="S29" i="26"/>
  <c r="R10" i="28" s="1"/>
  <c r="Q29" i="26"/>
  <c r="R9" i="28" s="1"/>
  <c r="O29" i="26"/>
  <c r="M29" i="26"/>
  <c r="R7" i="28" s="1"/>
  <c r="K29" i="26"/>
  <c r="R6" i="28" s="1"/>
  <c r="I29" i="26"/>
  <c r="R5" i="28" s="1"/>
  <c r="G29" i="26"/>
  <c r="R4" i="28" s="1"/>
  <c r="E29" i="26"/>
  <c r="R3" i="28" s="1"/>
  <c r="C29" i="26"/>
  <c r="BU28" i="26"/>
  <c r="BS28" i="26"/>
  <c r="BM28" i="26"/>
  <c r="BN28" i="26" s="1"/>
  <c r="BL28" i="26"/>
  <c r="BI28" i="26"/>
  <c r="BG28" i="26"/>
  <c r="BE28" i="26"/>
  <c r="BC28" i="26"/>
  <c r="BA28" i="26"/>
  <c r="AY28" i="26"/>
  <c r="AW28" i="26"/>
  <c r="AU28" i="26"/>
  <c r="AS28" i="26"/>
  <c r="AQ28" i="26"/>
  <c r="AO28" i="26"/>
  <c r="AM28" i="26"/>
  <c r="AK28" i="26"/>
  <c r="AI28" i="26"/>
  <c r="AG28" i="26"/>
  <c r="AE28" i="26"/>
  <c r="Q16" i="28" s="1"/>
  <c r="AC28" i="26"/>
  <c r="Q15" i="28" s="1"/>
  <c r="AA28" i="26"/>
  <c r="Q14" i="28" s="1"/>
  <c r="Y28" i="26"/>
  <c r="Q13" i="28" s="1"/>
  <c r="W28" i="26"/>
  <c r="Q12" i="28" s="1"/>
  <c r="U28" i="26"/>
  <c r="Q11" i="28" s="1"/>
  <c r="S28" i="26"/>
  <c r="Q10" i="28" s="1"/>
  <c r="Q28" i="26"/>
  <c r="Q9" i="28" s="1"/>
  <c r="O28" i="26"/>
  <c r="Q8" i="28" s="1"/>
  <c r="M28" i="26"/>
  <c r="Q7" i="28" s="1"/>
  <c r="K28" i="26"/>
  <c r="Q6" i="28" s="1"/>
  <c r="I28" i="26"/>
  <c r="Q5" i="28" s="1"/>
  <c r="G28" i="26"/>
  <c r="Q4" i="28" s="1"/>
  <c r="E28" i="26"/>
  <c r="Q3" i="28" s="1"/>
  <c r="C28" i="26"/>
  <c r="BR26" i="26"/>
  <c r="BP26" i="26"/>
  <c r="BH26" i="26"/>
  <c r="BF26" i="26"/>
  <c r="BD26" i="26"/>
  <c r="BB26" i="26"/>
  <c r="AZ26" i="26"/>
  <c r="AX26" i="26"/>
  <c r="AV26" i="26"/>
  <c r="AT26" i="26"/>
  <c r="AR26" i="26"/>
  <c r="AP26" i="26"/>
  <c r="AN26" i="26"/>
  <c r="AL26" i="26"/>
  <c r="AJ26" i="26"/>
  <c r="AH26" i="26"/>
  <c r="AF26" i="26"/>
  <c r="AD26" i="26"/>
  <c r="V16" i="27" s="1"/>
  <c r="AB26" i="26"/>
  <c r="V15" i="27" s="1"/>
  <c r="Z26" i="26"/>
  <c r="V14" i="27" s="1"/>
  <c r="X26" i="26"/>
  <c r="V13" i="27" s="1"/>
  <c r="V26" i="26"/>
  <c r="V12" i="27" s="1"/>
  <c r="T26" i="26"/>
  <c r="V11" i="27" s="1"/>
  <c r="R26" i="26"/>
  <c r="V10" i="27" s="1"/>
  <c r="P26" i="26"/>
  <c r="V9" i="27" s="1"/>
  <c r="N26" i="26"/>
  <c r="V8" i="27" s="1"/>
  <c r="L26" i="26"/>
  <c r="V7" i="27" s="1"/>
  <c r="J26" i="26"/>
  <c r="V6" i="27" s="1"/>
  <c r="H26" i="26"/>
  <c r="V5" i="27" s="1"/>
  <c r="F26" i="26"/>
  <c r="V4" i="27" s="1"/>
  <c r="D26" i="26"/>
  <c r="V3" i="27" s="1"/>
  <c r="B26" i="26"/>
  <c r="BU25" i="26"/>
  <c r="BS25" i="26"/>
  <c r="BM25" i="26"/>
  <c r="BN25" i="26" s="1"/>
  <c r="BL25" i="26"/>
  <c r="BI25" i="26"/>
  <c r="BG25" i="26"/>
  <c r="BE25" i="26"/>
  <c r="BC25" i="26"/>
  <c r="BA25" i="26"/>
  <c r="AY25" i="26"/>
  <c r="AW25" i="26"/>
  <c r="AU25" i="26"/>
  <c r="AS25" i="26"/>
  <c r="AQ25" i="26"/>
  <c r="AO25" i="26"/>
  <c r="AM25" i="26"/>
  <c r="AK25" i="26"/>
  <c r="AI25" i="26"/>
  <c r="AG25" i="26"/>
  <c r="AE25" i="26"/>
  <c r="P16" i="28" s="1"/>
  <c r="AC25" i="26"/>
  <c r="P15" i="28" s="1"/>
  <c r="AA25" i="26"/>
  <c r="P14" i="28" s="1"/>
  <c r="Y25" i="26"/>
  <c r="P13" i="28" s="1"/>
  <c r="W25" i="26"/>
  <c r="P12" i="28" s="1"/>
  <c r="U25" i="26"/>
  <c r="P11" i="28" s="1"/>
  <c r="S25" i="26"/>
  <c r="P10" i="28" s="1"/>
  <c r="Q25" i="26"/>
  <c r="P9" i="28" s="1"/>
  <c r="O25" i="26"/>
  <c r="P8" i="28" s="1"/>
  <c r="M25" i="26"/>
  <c r="P7" i="28" s="1"/>
  <c r="K25" i="26"/>
  <c r="P6" i="28" s="1"/>
  <c r="I25" i="26"/>
  <c r="P5" i="28" s="1"/>
  <c r="G25" i="26"/>
  <c r="E25" i="26"/>
  <c r="P3" i="28" s="1"/>
  <c r="C25" i="26"/>
  <c r="BX25" i="26" s="1"/>
  <c r="BU24" i="26"/>
  <c r="BS24" i="26"/>
  <c r="BM24" i="26"/>
  <c r="BN24" i="26" s="1"/>
  <c r="BL24" i="26"/>
  <c r="BI24" i="26"/>
  <c r="BG24" i="26"/>
  <c r="BE24" i="26"/>
  <c r="BC24" i="26"/>
  <c r="BA24" i="26"/>
  <c r="AY24" i="26"/>
  <c r="AW24" i="26"/>
  <c r="AU24" i="26"/>
  <c r="AS24" i="26"/>
  <c r="AQ24" i="26"/>
  <c r="AO24" i="26"/>
  <c r="AM24" i="26"/>
  <c r="AK24" i="26"/>
  <c r="AI24" i="26"/>
  <c r="AG24" i="26"/>
  <c r="AE24" i="26"/>
  <c r="O16" i="28" s="1"/>
  <c r="AC24" i="26"/>
  <c r="O15" i="28" s="1"/>
  <c r="AA24" i="26"/>
  <c r="O14" i="28" s="1"/>
  <c r="Y24" i="26"/>
  <c r="O13" i="28" s="1"/>
  <c r="W24" i="26"/>
  <c r="O12" i="28" s="1"/>
  <c r="U24" i="26"/>
  <c r="O11" i="28" s="1"/>
  <c r="S24" i="26"/>
  <c r="O10" i="28" s="1"/>
  <c r="Q24" i="26"/>
  <c r="O9" i="28" s="1"/>
  <c r="O24" i="26"/>
  <c r="O8" i="28" s="1"/>
  <c r="M24" i="26"/>
  <c r="O7" i="28" s="1"/>
  <c r="K24" i="26"/>
  <c r="O6" i="28" s="1"/>
  <c r="I24" i="26"/>
  <c r="O5" i="28" s="1"/>
  <c r="G24" i="26"/>
  <c r="O4" i="28" s="1"/>
  <c r="E24" i="26"/>
  <c r="O3" i="28" s="1"/>
  <c r="C24" i="26"/>
  <c r="BX24" i="26" s="1"/>
  <c r="BR22" i="26"/>
  <c r="BP22" i="26"/>
  <c r="BH22" i="26"/>
  <c r="BF22" i="26"/>
  <c r="BD22" i="26"/>
  <c r="BB22" i="26"/>
  <c r="AZ22" i="26"/>
  <c r="AX22" i="26"/>
  <c r="AV22" i="26"/>
  <c r="AT22" i="26"/>
  <c r="AR22" i="26"/>
  <c r="AP22" i="26"/>
  <c r="AN22" i="26"/>
  <c r="AL22" i="26"/>
  <c r="AJ22" i="26"/>
  <c r="AH22" i="26"/>
  <c r="AF22" i="26"/>
  <c r="AD22" i="26"/>
  <c r="S16" i="27" s="1"/>
  <c r="AB22" i="26"/>
  <c r="S15" i="27" s="1"/>
  <c r="Z22" i="26"/>
  <c r="S14" i="27" s="1"/>
  <c r="X22" i="26"/>
  <c r="S13" i="27" s="1"/>
  <c r="V22" i="26"/>
  <c r="S12" i="27" s="1"/>
  <c r="T22" i="26"/>
  <c r="S11" i="27" s="1"/>
  <c r="R22" i="26"/>
  <c r="S10" i="27" s="1"/>
  <c r="P22" i="26"/>
  <c r="N22" i="26"/>
  <c r="S8" i="27" s="1"/>
  <c r="L22" i="26"/>
  <c r="S7" i="27" s="1"/>
  <c r="J22" i="26"/>
  <c r="S6" i="27" s="1"/>
  <c r="H22" i="26"/>
  <c r="S5" i="27" s="1"/>
  <c r="F22" i="26"/>
  <c r="S4" i="27" s="1"/>
  <c r="D22" i="26"/>
  <c r="S3" i="27" s="1"/>
  <c r="B22" i="26"/>
  <c r="S2" i="27" s="1"/>
  <c r="BU21" i="26"/>
  <c r="BS21" i="26"/>
  <c r="BM21" i="26"/>
  <c r="BN21" i="26" s="1"/>
  <c r="BL21" i="26"/>
  <c r="BI21" i="26"/>
  <c r="BG21" i="26"/>
  <c r="BE21" i="26"/>
  <c r="BC21" i="26"/>
  <c r="BA21" i="26"/>
  <c r="AY21" i="26"/>
  <c r="AW21" i="26"/>
  <c r="AU21" i="26"/>
  <c r="AS21" i="26"/>
  <c r="AQ21" i="26"/>
  <c r="AO21" i="26"/>
  <c r="AM21" i="26"/>
  <c r="AK21" i="26"/>
  <c r="AI21" i="26"/>
  <c r="AG21" i="26"/>
  <c r="AE21" i="26"/>
  <c r="N16" i="28" s="1"/>
  <c r="AC21" i="26"/>
  <c r="N15" i="28" s="1"/>
  <c r="AA21" i="26"/>
  <c r="N14" i="28" s="1"/>
  <c r="Y21" i="26"/>
  <c r="N13" i="28" s="1"/>
  <c r="W21" i="26"/>
  <c r="N12" i="28" s="1"/>
  <c r="U21" i="26"/>
  <c r="N11" i="28" s="1"/>
  <c r="S21" i="26"/>
  <c r="N10" i="28" s="1"/>
  <c r="Q21" i="26"/>
  <c r="N9" i="28" s="1"/>
  <c r="O21" i="26"/>
  <c r="N8" i="28" s="1"/>
  <c r="M21" i="26"/>
  <c r="N7" i="28" s="1"/>
  <c r="K21" i="26"/>
  <c r="N6" i="28" s="1"/>
  <c r="I21" i="26"/>
  <c r="N5" i="28" s="1"/>
  <c r="G21" i="26"/>
  <c r="N4" i="28" s="1"/>
  <c r="E21" i="26"/>
  <c r="N3" i="28" s="1"/>
  <c r="C21" i="26"/>
  <c r="BX21" i="26" s="1"/>
  <c r="BU20" i="26"/>
  <c r="BS20" i="26"/>
  <c r="BM20" i="26"/>
  <c r="BN20" i="26" s="1"/>
  <c r="BL20" i="26"/>
  <c r="BI20" i="26"/>
  <c r="BG20" i="26"/>
  <c r="BE20" i="26"/>
  <c r="BC20" i="26"/>
  <c r="BA20" i="26"/>
  <c r="AY20" i="26"/>
  <c r="AW20" i="26"/>
  <c r="AU20" i="26"/>
  <c r="AS20" i="26"/>
  <c r="AQ20" i="26"/>
  <c r="AO20" i="26"/>
  <c r="AM20" i="26"/>
  <c r="AK20" i="26"/>
  <c r="AI20" i="26"/>
  <c r="AG20" i="26"/>
  <c r="AE20" i="26"/>
  <c r="M16" i="28" s="1"/>
  <c r="AC20" i="26"/>
  <c r="M15" i="28" s="1"/>
  <c r="AA20" i="26"/>
  <c r="M14" i="28" s="1"/>
  <c r="Y20" i="26"/>
  <c r="M13" i="28" s="1"/>
  <c r="W20" i="26"/>
  <c r="M12" i="28" s="1"/>
  <c r="U20" i="26"/>
  <c r="M11" i="28" s="1"/>
  <c r="S20" i="26"/>
  <c r="M10" i="28" s="1"/>
  <c r="Q20" i="26"/>
  <c r="M9" i="28" s="1"/>
  <c r="O20" i="26"/>
  <c r="M8" i="28" s="1"/>
  <c r="M20" i="26"/>
  <c r="M7" i="28" s="1"/>
  <c r="K20" i="26"/>
  <c r="M6" i="28" s="1"/>
  <c r="I20" i="26"/>
  <c r="M5" i="28" s="1"/>
  <c r="G20" i="26"/>
  <c r="M4" i="28" s="1"/>
  <c r="E20" i="26"/>
  <c r="M3" i="28" s="1"/>
  <c r="C20" i="26"/>
  <c r="BX20" i="26" s="1"/>
  <c r="BR18" i="26"/>
  <c r="BP18" i="26"/>
  <c r="BH18" i="26"/>
  <c r="BF18" i="26"/>
  <c r="BD18" i="26"/>
  <c r="BB18" i="26"/>
  <c r="AZ18" i="26"/>
  <c r="AX18" i="26"/>
  <c r="AV18" i="26"/>
  <c r="AT18" i="26"/>
  <c r="AR18" i="26"/>
  <c r="AP18" i="26"/>
  <c r="AN18" i="26"/>
  <c r="AL18" i="26"/>
  <c r="AJ18" i="26"/>
  <c r="AH18" i="26"/>
  <c r="AF18" i="26"/>
  <c r="AD18" i="26"/>
  <c r="P16" i="27" s="1"/>
  <c r="AB18" i="26"/>
  <c r="P15" i="27" s="1"/>
  <c r="Z18" i="26"/>
  <c r="P14" i="27" s="1"/>
  <c r="X18" i="26"/>
  <c r="P13" i="27" s="1"/>
  <c r="V18" i="26"/>
  <c r="P12" i="27" s="1"/>
  <c r="T18" i="26"/>
  <c r="P11" i="27" s="1"/>
  <c r="R18" i="26"/>
  <c r="P10" i="27" s="1"/>
  <c r="P18" i="26"/>
  <c r="P9" i="27" s="1"/>
  <c r="N18" i="26"/>
  <c r="P8" i="27" s="1"/>
  <c r="L18" i="26"/>
  <c r="P7" i="27" s="1"/>
  <c r="J18" i="26"/>
  <c r="P6" i="27" s="1"/>
  <c r="H18" i="26"/>
  <c r="P5" i="27" s="1"/>
  <c r="F18" i="26"/>
  <c r="P4" i="27" s="1"/>
  <c r="D18" i="26"/>
  <c r="P3" i="27" s="1"/>
  <c r="B18" i="26"/>
  <c r="BU17" i="26"/>
  <c r="BS17" i="26"/>
  <c r="BM17" i="26"/>
  <c r="BN17" i="26" s="1"/>
  <c r="BL17" i="26"/>
  <c r="BI17" i="26"/>
  <c r="BG17" i="26"/>
  <c r="BE17" i="26"/>
  <c r="BC17" i="26"/>
  <c r="BA17" i="26"/>
  <c r="AY17" i="26"/>
  <c r="AW17" i="26"/>
  <c r="AU17" i="26"/>
  <c r="AS17" i="26"/>
  <c r="AQ17" i="26"/>
  <c r="AO17" i="26"/>
  <c r="AM17" i="26"/>
  <c r="AK17" i="26"/>
  <c r="AI17" i="26"/>
  <c r="AG17" i="26"/>
  <c r="AE17" i="26"/>
  <c r="L16" i="28" s="1"/>
  <c r="AC17" i="26"/>
  <c r="L15" i="28" s="1"/>
  <c r="AA17" i="26"/>
  <c r="L14" i="28" s="1"/>
  <c r="Y17" i="26"/>
  <c r="L13" i="28" s="1"/>
  <c r="W17" i="26"/>
  <c r="L12" i="28" s="1"/>
  <c r="U17" i="26"/>
  <c r="L11" i="28" s="1"/>
  <c r="S17" i="26"/>
  <c r="L10" i="28" s="1"/>
  <c r="Q17" i="26"/>
  <c r="L9" i="28" s="1"/>
  <c r="O17" i="26"/>
  <c r="L8" i="28" s="1"/>
  <c r="M17" i="26"/>
  <c r="L7" i="28" s="1"/>
  <c r="K17" i="26"/>
  <c r="L6" i="28" s="1"/>
  <c r="I17" i="26"/>
  <c r="L5" i="28" s="1"/>
  <c r="G17" i="26"/>
  <c r="L4" i="28" s="1"/>
  <c r="E17" i="26"/>
  <c r="L3" i="28" s="1"/>
  <c r="C17" i="26"/>
  <c r="BU16" i="26"/>
  <c r="BS16" i="26"/>
  <c r="BM16" i="26"/>
  <c r="BN16" i="26" s="1"/>
  <c r="BL16" i="26"/>
  <c r="BI16" i="26"/>
  <c r="BG16" i="26"/>
  <c r="BE16" i="26"/>
  <c r="BC16" i="26"/>
  <c r="BA16" i="26"/>
  <c r="AY16" i="26"/>
  <c r="AW16" i="26"/>
  <c r="AU16" i="26"/>
  <c r="AS16" i="26"/>
  <c r="AQ16" i="26"/>
  <c r="AO16" i="26"/>
  <c r="AM16" i="26"/>
  <c r="AK16" i="26"/>
  <c r="AI16" i="26"/>
  <c r="AG16" i="26"/>
  <c r="AE16" i="26"/>
  <c r="K16" i="28" s="1"/>
  <c r="AC16" i="26"/>
  <c r="K15" i="28" s="1"/>
  <c r="AA16" i="26"/>
  <c r="K14" i="28" s="1"/>
  <c r="Y16" i="26"/>
  <c r="K13" i="28" s="1"/>
  <c r="W16" i="26"/>
  <c r="K12" i="28" s="1"/>
  <c r="U16" i="26"/>
  <c r="K11" i="28" s="1"/>
  <c r="S16" i="26"/>
  <c r="K10" i="28" s="1"/>
  <c r="Q16" i="26"/>
  <c r="K9" i="28" s="1"/>
  <c r="O16" i="26"/>
  <c r="K8" i="28" s="1"/>
  <c r="M16" i="26"/>
  <c r="K7" i="28" s="1"/>
  <c r="K16" i="26"/>
  <c r="K6" i="28" s="1"/>
  <c r="I16" i="26"/>
  <c r="K5" i="28" s="1"/>
  <c r="G16" i="26"/>
  <c r="K4" i="28" s="1"/>
  <c r="E16" i="26"/>
  <c r="K3" i="28" s="1"/>
  <c r="C16" i="26"/>
  <c r="BX16" i="26" s="1"/>
  <c r="BU14" i="26"/>
  <c r="BS14" i="26"/>
  <c r="BM14" i="26"/>
  <c r="BN14" i="26" s="1"/>
  <c r="BL14" i="26"/>
  <c r="BI14" i="26"/>
  <c r="BG14" i="26"/>
  <c r="BE14" i="26"/>
  <c r="BC14" i="26"/>
  <c r="BA14" i="26"/>
  <c r="AY14" i="26"/>
  <c r="AW14" i="26"/>
  <c r="AU14" i="26"/>
  <c r="AS14" i="26"/>
  <c r="AQ14" i="26"/>
  <c r="AO14" i="26"/>
  <c r="AM14" i="26"/>
  <c r="AK14" i="26"/>
  <c r="AI14" i="26"/>
  <c r="AG14" i="26"/>
  <c r="AE14" i="26"/>
  <c r="J16" i="28" s="1"/>
  <c r="AC14" i="26"/>
  <c r="J15" i="28" s="1"/>
  <c r="AA14" i="26"/>
  <c r="J14" i="28" s="1"/>
  <c r="Y14" i="26"/>
  <c r="J13" i="28" s="1"/>
  <c r="W14" i="26"/>
  <c r="J12" i="28" s="1"/>
  <c r="U14" i="26"/>
  <c r="J11" i="28" s="1"/>
  <c r="S14" i="26"/>
  <c r="J10" i="28" s="1"/>
  <c r="Q14" i="26"/>
  <c r="J9" i="28" s="1"/>
  <c r="O14" i="26"/>
  <c r="J8" i="28" s="1"/>
  <c r="M14" i="26"/>
  <c r="J7" i="28" s="1"/>
  <c r="K14" i="26"/>
  <c r="J6" i="28" s="1"/>
  <c r="I14" i="26"/>
  <c r="J5" i="28" s="1"/>
  <c r="G14" i="26"/>
  <c r="J4" i="28" s="1"/>
  <c r="E14" i="26"/>
  <c r="J3" i="28" s="1"/>
  <c r="C14" i="26"/>
  <c r="BX14" i="26" s="1"/>
  <c r="BR12" i="26"/>
  <c r="BP12" i="26"/>
  <c r="BH12" i="26"/>
  <c r="BF12" i="26"/>
  <c r="BD12" i="26"/>
  <c r="BB12" i="26"/>
  <c r="AZ12" i="26"/>
  <c r="AX12" i="26"/>
  <c r="AV12" i="26"/>
  <c r="AT12" i="26"/>
  <c r="AR12" i="26"/>
  <c r="AP12" i="26"/>
  <c r="AN12" i="26"/>
  <c r="AL12" i="26"/>
  <c r="AJ12" i="26"/>
  <c r="AH12" i="26"/>
  <c r="AF12" i="26"/>
  <c r="AD12" i="26"/>
  <c r="L16" i="27" s="1"/>
  <c r="AB12" i="26"/>
  <c r="L15" i="27" s="1"/>
  <c r="Z12" i="26"/>
  <c r="L14" i="27" s="1"/>
  <c r="X12" i="26"/>
  <c r="L13" i="27" s="1"/>
  <c r="V12" i="26"/>
  <c r="L12" i="27" s="1"/>
  <c r="T12" i="26"/>
  <c r="L11" i="27" s="1"/>
  <c r="R12" i="26"/>
  <c r="L10" i="27" s="1"/>
  <c r="P12" i="26"/>
  <c r="L9" i="27" s="1"/>
  <c r="N12" i="26"/>
  <c r="L8" i="27" s="1"/>
  <c r="L12" i="26"/>
  <c r="L7" i="27" s="1"/>
  <c r="J12" i="26"/>
  <c r="L6" i="27" s="1"/>
  <c r="H12" i="26"/>
  <c r="L5" i="27" s="1"/>
  <c r="F12" i="26"/>
  <c r="L4" i="27" s="1"/>
  <c r="D12" i="26"/>
  <c r="L3" i="27" s="1"/>
  <c r="B12" i="26"/>
  <c r="BR11" i="26"/>
  <c r="BP11" i="26"/>
  <c r="BH11" i="26"/>
  <c r="BF11" i="26"/>
  <c r="BD11" i="26"/>
  <c r="BB11" i="26"/>
  <c r="AZ11" i="26"/>
  <c r="AX11" i="26"/>
  <c r="AV11" i="26"/>
  <c r="AT11" i="26"/>
  <c r="AR11" i="26"/>
  <c r="AP11" i="26"/>
  <c r="AN11" i="26"/>
  <c r="AL11" i="26"/>
  <c r="AJ11" i="26"/>
  <c r="AH11" i="26"/>
  <c r="AF11" i="26"/>
  <c r="AD11" i="26"/>
  <c r="K16" i="27" s="1"/>
  <c r="AB11" i="26"/>
  <c r="K15" i="27" s="1"/>
  <c r="Z11" i="26"/>
  <c r="K14" i="27" s="1"/>
  <c r="X11" i="26"/>
  <c r="K13" i="27" s="1"/>
  <c r="V11" i="26"/>
  <c r="K12" i="27" s="1"/>
  <c r="T11" i="26"/>
  <c r="K11" i="27" s="1"/>
  <c r="R11" i="26"/>
  <c r="K10" i="27" s="1"/>
  <c r="P11" i="26"/>
  <c r="K9" i="27" s="1"/>
  <c r="N11" i="26"/>
  <c r="K8" i="27" s="1"/>
  <c r="L11" i="26"/>
  <c r="K7" i="27" s="1"/>
  <c r="J11" i="26"/>
  <c r="K6" i="27" s="1"/>
  <c r="H11" i="26"/>
  <c r="K5" i="27" s="1"/>
  <c r="F11" i="26"/>
  <c r="K4" i="27" s="1"/>
  <c r="D11" i="26"/>
  <c r="K3" i="27" s="1"/>
  <c r="B11" i="26"/>
  <c r="BW11" i="26" s="1"/>
  <c r="BU10" i="26"/>
  <c r="BS10" i="26"/>
  <c r="BM10" i="26"/>
  <c r="BN10" i="26" s="1"/>
  <c r="BL10" i="26"/>
  <c r="BI10" i="26"/>
  <c r="BG10" i="26"/>
  <c r="BE10" i="26"/>
  <c r="BC10" i="26"/>
  <c r="BA10" i="26"/>
  <c r="AY10" i="26"/>
  <c r="AW10" i="26"/>
  <c r="AU10" i="26"/>
  <c r="AS10" i="26"/>
  <c r="AQ10" i="26"/>
  <c r="AO10" i="26"/>
  <c r="AM10" i="26"/>
  <c r="AK10" i="26"/>
  <c r="AI10" i="26"/>
  <c r="AG10" i="26"/>
  <c r="AE10" i="26"/>
  <c r="I16" i="28" s="1"/>
  <c r="AC10" i="26"/>
  <c r="I15" i="28" s="1"/>
  <c r="AA10" i="26"/>
  <c r="I14" i="28" s="1"/>
  <c r="Y10" i="26"/>
  <c r="I13" i="28" s="1"/>
  <c r="W10" i="26"/>
  <c r="I12" i="28" s="1"/>
  <c r="U10" i="26"/>
  <c r="I11" i="28" s="1"/>
  <c r="S10" i="26"/>
  <c r="I10" i="28" s="1"/>
  <c r="Q10" i="26"/>
  <c r="I9" i="28" s="1"/>
  <c r="O10" i="26"/>
  <c r="I8" i="28" s="1"/>
  <c r="M10" i="26"/>
  <c r="I7" i="28" s="1"/>
  <c r="K10" i="26"/>
  <c r="I6" i="28" s="1"/>
  <c r="I10" i="26"/>
  <c r="I5" i="28" s="1"/>
  <c r="G10" i="26"/>
  <c r="E10" i="26"/>
  <c r="I3" i="28" s="1"/>
  <c r="C10" i="26"/>
  <c r="BX10" i="26" s="1"/>
  <c r="BU9" i="26"/>
  <c r="BS9" i="26"/>
  <c r="BM9" i="26"/>
  <c r="BN9" i="26" s="1"/>
  <c r="BL9" i="26"/>
  <c r="BI9" i="26"/>
  <c r="BG9" i="26"/>
  <c r="BE9" i="26"/>
  <c r="BC9" i="26"/>
  <c r="BA9" i="26"/>
  <c r="AY9" i="26"/>
  <c r="AW9" i="26"/>
  <c r="AU9" i="26"/>
  <c r="AS9" i="26"/>
  <c r="AQ9" i="26"/>
  <c r="AO9" i="26"/>
  <c r="AM9" i="26"/>
  <c r="AK9" i="26"/>
  <c r="AI9" i="26"/>
  <c r="AG9" i="26"/>
  <c r="AE9" i="26"/>
  <c r="H16" i="28" s="1"/>
  <c r="AC9" i="26"/>
  <c r="H15" i="28" s="1"/>
  <c r="AA9" i="26"/>
  <c r="H14" i="28" s="1"/>
  <c r="Y9" i="26"/>
  <c r="H13" i="28" s="1"/>
  <c r="W9" i="26"/>
  <c r="H12" i="28" s="1"/>
  <c r="U9" i="26"/>
  <c r="H11" i="28" s="1"/>
  <c r="S9" i="26"/>
  <c r="H10" i="28" s="1"/>
  <c r="Q9" i="26"/>
  <c r="H9" i="28" s="1"/>
  <c r="O9" i="26"/>
  <c r="H8" i="28" s="1"/>
  <c r="M9" i="26"/>
  <c r="H7" i="28" s="1"/>
  <c r="K9" i="26"/>
  <c r="H6" i="28" s="1"/>
  <c r="I9" i="26"/>
  <c r="H5" i="28" s="1"/>
  <c r="G9" i="26"/>
  <c r="H4" i="28" s="1"/>
  <c r="E9" i="26"/>
  <c r="H3" i="28" s="1"/>
  <c r="C9" i="26"/>
  <c r="BX9" i="26" s="1"/>
  <c r="BU8" i="26"/>
  <c r="BS8" i="26"/>
  <c r="BM8" i="26"/>
  <c r="BN8" i="26" s="1"/>
  <c r="BL8" i="26"/>
  <c r="BI8" i="26"/>
  <c r="BG8" i="26"/>
  <c r="BE8" i="26"/>
  <c r="BC8" i="26"/>
  <c r="BA8" i="26"/>
  <c r="AY8" i="26"/>
  <c r="AW8" i="26"/>
  <c r="AU8" i="26"/>
  <c r="AS8" i="26"/>
  <c r="AQ8" i="26"/>
  <c r="AO8" i="26"/>
  <c r="AM8" i="26"/>
  <c r="AK8" i="26"/>
  <c r="AI8" i="26"/>
  <c r="AG8" i="26"/>
  <c r="AE8" i="26"/>
  <c r="G16" i="28" s="1"/>
  <c r="AC8" i="26"/>
  <c r="G15" i="28" s="1"/>
  <c r="AA8" i="26"/>
  <c r="G14" i="28" s="1"/>
  <c r="Y8" i="26"/>
  <c r="G13" i="28" s="1"/>
  <c r="W8" i="26"/>
  <c r="G12" i="28" s="1"/>
  <c r="U8" i="26"/>
  <c r="G11" i="28" s="1"/>
  <c r="S8" i="26"/>
  <c r="G10" i="28" s="1"/>
  <c r="Q8" i="26"/>
  <c r="G9" i="28" s="1"/>
  <c r="O8" i="26"/>
  <c r="G8" i="28" s="1"/>
  <c r="M8" i="26"/>
  <c r="G7" i="28" s="1"/>
  <c r="K8" i="26"/>
  <c r="G6" i="28" s="1"/>
  <c r="I8" i="26"/>
  <c r="G5" i="28" s="1"/>
  <c r="G8" i="26"/>
  <c r="G4" i="28" s="1"/>
  <c r="E8" i="26"/>
  <c r="G3" i="28" s="1"/>
  <c r="C8" i="26"/>
  <c r="BX8" i="26" s="1"/>
  <c r="BU7" i="26"/>
  <c r="BS7" i="26"/>
  <c r="BM7" i="26"/>
  <c r="BN7" i="26" s="1"/>
  <c r="BL7" i="26"/>
  <c r="BI7" i="26"/>
  <c r="BG7" i="26"/>
  <c r="BE7" i="26"/>
  <c r="BC7" i="26"/>
  <c r="BA7" i="26"/>
  <c r="AY7" i="26"/>
  <c r="AW7" i="26"/>
  <c r="AU7" i="26"/>
  <c r="AS7" i="26"/>
  <c r="AQ7" i="26"/>
  <c r="AO7" i="26"/>
  <c r="AM7" i="26"/>
  <c r="AK7" i="26"/>
  <c r="AI7" i="26"/>
  <c r="AG7" i="26"/>
  <c r="AE7" i="26"/>
  <c r="F16" i="28" s="1"/>
  <c r="AC7" i="26"/>
  <c r="F15" i="28" s="1"/>
  <c r="AA7" i="26"/>
  <c r="F14" i="28" s="1"/>
  <c r="Y7" i="26"/>
  <c r="F13" i="28" s="1"/>
  <c r="W7" i="26"/>
  <c r="F12" i="28" s="1"/>
  <c r="U7" i="26"/>
  <c r="F11" i="28" s="1"/>
  <c r="S7" i="26"/>
  <c r="F10" i="28" s="1"/>
  <c r="Q7" i="26"/>
  <c r="F9" i="28" s="1"/>
  <c r="O7" i="26"/>
  <c r="F8" i="28" s="1"/>
  <c r="M7" i="26"/>
  <c r="F7" i="28" s="1"/>
  <c r="K7" i="26"/>
  <c r="F6" i="28" s="1"/>
  <c r="I7" i="26"/>
  <c r="F5" i="28" s="1"/>
  <c r="G7" i="26"/>
  <c r="F4" i="28" s="1"/>
  <c r="E7" i="26"/>
  <c r="F3" i="28" s="1"/>
  <c r="C7" i="26"/>
  <c r="BU6" i="26"/>
  <c r="BS6" i="26"/>
  <c r="BM6" i="26"/>
  <c r="BN6" i="26" s="1"/>
  <c r="BL6" i="26"/>
  <c r="BI6" i="26"/>
  <c r="BG6" i="26"/>
  <c r="BE6" i="26"/>
  <c r="BC6" i="26"/>
  <c r="BA6" i="26"/>
  <c r="AY6" i="26"/>
  <c r="AW6" i="26"/>
  <c r="AU6" i="26"/>
  <c r="AS6" i="26"/>
  <c r="AQ6" i="26"/>
  <c r="AO6" i="26"/>
  <c r="AM6" i="26"/>
  <c r="AK6" i="26"/>
  <c r="AI6" i="26"/>
  <c r="AG6" i="26"/>
  <c r="AE6" i="26"/>
  <c r="E16" i="28" s="1"/>
  <c r="AC6" i="26"/>
  <c r="E15" i="28" s="1"/>
  <c r="AA6" i="26"/>
  <c r="E14" i="28" s="1"/>
  <c r="Y6" i="26"/>
  <c r="E13" i="28" s="1"/>
  <c r="W6" i="26"/>
  <c r="E12" i="28" s="1"/>
  <c r="U6" i="26"/>
  <c r="E11" i="28" s="1"/>
  <c r="S6" i="26"/>
  <c r="E10" i="28" s="1"/>
  <c r="Q6" i="26"/>
  <c r="E9" i="28" s="1"/>
  <c r="O6" i="26"/>
  <c r="M6" i="26"/>
  <c r="E7" i="28" s="1"/>
  <c r="K6" i="26"/>
  <c r="E6" i="28" s="1"/>
  <c r="I6" i="26"/>
  <c r="E5" i="28" s="1"/>
  <c r="G6" i="26"/>
  <c r="E4" i="28" s="1"/>
  <c r="E6" i="26"/>
  <c r="E3" i="28" s="1"/>
  <c r="C6" i="26"/>
  <c r="BX6" i="26" s="1"/>
  <c r="BU4" i="26"/>
  <c r="BS4" i="26"/>
  <c r="BR4" i="26"/>
  <c r="BP4" i="26"/>
  <c r="BM4" i="26"/>
  <c r="BN4" i="26" s="1"/>
  <c r="BL4" i="26"/>
  <c r="BU3" i="26"/>
  <c r="BS3" i="26"/>
  <c r="BM3" i="26"/>
  <c r="BN3" i="26" s="1"/>
  <c r="BL3" i="26"/>
  <c r="BI3" i="26"/>
  <c r="BG3" i="26"/>
  <c r="BE3" i="26"/>
  <c r="BC3" i="26"/>
  <c r="BA3" i="26"/>
  <c r="AY3" i="26"/>
  <c r="AW3" i="26"/>
  <c r="AU3" i="26"/>
  <c r="AS3" i="26"/>
  <c r="AQ3" i="26"/>
  <c r="AO3" i="26"/>
  <c r="AM3" i="26"/>
  <c r="AK3" i="26"/>
  <c r="AI3" i="26"/>
  <c r="AG3" i="26"/>
  <c r="AE3" i="26"/>
  <c r="D16" i="28" s="1"/>
  <c r="AC3" i="26"/>
  <c r="D15" i="28" s="1"/>
  <c r="AA3" i="26"/>
  <c r="D14" i="28" s="1"/>
  <c r="Y3" i="26"/>
  <c r="D13" i="28" s="1"/>
  <c r="W3" i="26"/>
  <c r="D12" i="28" s="1"/>
  <c r="U3" i="26"/>
  <c r="D11" i="28" s="1"/>
  <c r="S3" i="26"/>
  <c r="D10" i="28" s="1"/>
  <c r="Q3" i="26"/>
  <c r="D9" i="28" s="1"/>
  <c r="O3" i="26"/>
  <c r="D8" i="28" s="1"/>
  <c r="M3" i="26"/>
  <c r="D7" i="28" s="1"/>
  <c r="K3" i="26"/>
  <c r="D6" i="28" s="1"/>
  <c r="I3" i="26"/>
  <c r="D5" i="28" s="1"/>
  <c r="G3" i="26"/>
  <c r="D4" i="28" s="1"/>
  <c r="E3" i="26"/>
  <c r="D3" i="28" s="1"/>
  <c r="C3" i="26"/>
  <c r="BX3" i="26" s="1"/>
  <c r="B2" i="12"/>
  <c r="B2" i="14" s="1"/>
  <c r="A2" i="12"/>
  <c r="A3" i="12" s="1"/>
  <c r="L2" i="28" l="1"/>
  <c r="BX17" i="26"/>
  <c r="Q2" i="28"/>
  <c r="BX28" i="26"/>
  <c r="F2" i="28"/>
  <c r="BX7" i="26"/>
  <c r="L2" i="27"/>
  <c r="BW12" i="26"/>
  <c r="R2" i="28"/>
  <c r="BX29" i="26"/>
  <c r="A5" i="28"/>
  <c r="A11" i="28"/>
  <c r="B5" i="28"/>
  <c r="B12" i="28"/>
  <c r="A3" i="28"/>
  <c r="B4" i="28"/>
  <c r="A7" i="28"/>
  <c r="B9" i="28"/>
  <c r="A13" i="28"/>
  <c r="B16" i="28"/>
  <c r="A9" i="28"/>
  <c r="A15" i="28"/>
  <c r="B8" i="28"/>
  <c r="B13" i="28"/>
  <c r="M2" i="34"/>
  <c r="BT3" i="32"/>
  <c r="E2" i="34"/>
  <c r="BV7" i="32"/>
  <c r="BU12" i="32"/>
  <c r="BO12" i="32"/>
  <c r="F2" i="34"/>
  <c r="BV3" i="32"/>
  <c r="D2" i="34"/>
  <c r="BT7" i="32"/>
  <c r="BT14" i="32"/>
  <c r="BR8" i="32"/>
  <c r="G2" i="34"/>
  <c r="BO18" i="32"/>
  <c r="P2" i="33"/>
  <c r="BS18" i="32"/>
  <c r="BR24" i="32"/>
  <c r="O2" i="34"/>
  <c r="BR9" i="32"/>
  <c r="BT10" i="32"/>
  <c r="I2" i="34"/>
  <c r="BS11" i="32"/>
  <c r="BO11" i="32"/>
  <c r="K2" i="33"/>
  <c r="BM12" i="32"/>
  <c r="BN12" i="32" s="1"/>
  <c r="BP14" i="32"/>
  <c r="BQ14" i="32" s="1"/>
  <c r="BP16" i="32"/>
  <c r="BQ16" i="32" s="1"/>
  <c r="BV25" i="32"/>
  <c r="BT28" i="32"/>
  <c r="Q2" i="34"/>
  <c r="H2" i="34"/>
  <c r="BL22" i="32"/>
  <c r="R2" i="34"/>
  <c r="BR3" i="32"/>
  <c r="BL11" i="32"/>
  <c r="BV14" i="32"/>
  <c r="BV16" i="32"/>
  <c r="BR17" i="32"/>
  <c r="BR20" i="32"/>
  <c r="BT21" i="32"/>
  <c r="BS22" i="32"/>
  <c r="BO22" i="32"/>
  <c r="BT24" i="32"/>
  <c r="BO26" i="32"/>
  <c r="BM30" i="32"/>
  <c r="BN30" i="32" s="1"/>
  <c r="BO30" i="32"/>
  <c r="V2" i="33"/>
  <c r="K2" i="34"/>
  <c r="BP28" i="29"/>
  <c r="BQ28" i="29" s="1"/>
  <c r="BV10" i="29"/>
  <c r="BT3" i="29"/>
  <c r="D5" i="31"/>
  <c r="BT7" i="29"/>
  <c r="F5" i="31"/>
  <c r="R2" i="31"/>
  <c r="BM30" i="29"/>
  <c r="BN30" i="29" s="1"/>
  <c r="BO30" i="29"/>
  <c r="Y2" i="30"/>
  <c r="BT6" i="29"/>
  <c r="BL18" i="29"/>
  <c r="M2" i="31"/>
  <c r="BT25" i="29"/>
  <c r="I2" i="31"/>
  <c r="BV6" i="29"/>
  <c r="E2" i="31"/>
  <c r="BV7" i="29"/>
  <c r="F2" i="31"/>
  <c r="G2" i="31"/>
  <c r="H2" i="31"/>
  <c r="BS11" i="29"/>
  <c r="BS22" i="29"/>
  <c r="BO22" i="29"/>
  <c r="BV25" i="29"/>
  <c r="P2" i="31"/>
  <c r="BR25" i="29"/>
  <c r="BT28" i="29"/>
  <c r="BU30" i="29"/>
  <c r="S2" i="30"/>
  <c r="BO11" i="29"/>
  <c r="BM11" i="29"/>
  <c r="BN11" i="29" s="1"/>
  <c r="BU12" i="29"/>
  <c r="BO12" i="29"/>
  <c r="BP21" i="29"/>
  <c r="BQ21" i="29" s="1"/>
  <c r="N4" i="31"/>
  <c r="BV3" i="29"/>
  <c r="D2" i="31"/>
  <c r="BT21" i="29"/>
  <c r="N2" i="31"/>
  <c r="BR21" i="29"/>
  <c r="BR24" i="29"/>
  <c r="O2" i="31"/>
  <c r="Q3" i="31"/>
  <c r="BP10" i="29"/>
  <c r="BQ10" i="29" s="1"/>
  <c r="I4" i="31"/>
  <c r="BV14" i="29"/>
  <c r="BV16" i="29"/>
  <c r="K2" i="31"/>
  <c r="BP17" i="29"/>
  <c r="BQ17" i="29" s="1"/>
  <c r="BO18" i="29"/>
  <c r="BT20" i="29"/>
  <c r="M4" i="31"/>
  <c r="BO26" i="29"/>
  <c r="BS30" i="29"/>
  <c r="Y5" i="30"/>
  <c r="L2" i="31"/>
  <c r="BO18" i="26"/>
  <c r="BT29" i="26"/>
  <c r="BR8" i="26"/>
  <c r="G2" i="28"/>
  <c r="BR24" i="26"/>
  <c r="O2" i="28"/>
  <c r="BR10" i="26"/>
  <c r="I4" i="28"/>
  <c r="BM11" i="26"/>
  <c r="BN11" i="26" s="1"/>
  <c r="BV14" i="26"/>
  <c r="BU18" i="26"/>
  <c r="BT21" i="26"/>
  <c r="BP25" i="26"/>
  <c r="BQ25" i="26" s="1"/>
  <c r="H2" i="28"/>
  <c r="M2" i="28"/>
  <c r="P4" i="28"/>
  <c r="R8" i="28"/>
  <c r="BV17" i="26"/>
  <c r="BP21" i="26"/>
  <c r="BQ21" i="26" s="1"/>
  <c r="BM22" i="26"/>
  <c r="BN22" i="26" s="1"/>
  <c r="BO26" i="26"/>
  <c r="V2" i="27"/>
  <c r="P2" i="27"/>
  <c r="BT6" i="26"/>
  <c r="E8" i="28"/>
  <c r="BT10" i="26"/>
  <c r="BS11" i="26"/>
  <c r="BO11" i="26"/>
  <c r="K2" i="27"/>
  <c r="BR17" i="26"/>
  <c r="BS22" i="26"/>
  <c r="BO22" i="26"/>
  <c r="BV25" i="26"/>
  <c r="BR25" i="26"/>
  <c r="BT28" i="26"/>
  <c r="S9" i="27"/>
  <c r="E2" i="28"/>
  <c r="P2" i="28"/>
  <c r="BV3" i="26"/>
  <c r="BU12" i="26"/>
  <c r="BO12" i="26"/>
  <c r="BV16" i="26"/>
  <c r="K2" i="28"/>
  <c r="BV7" i="26"/>
  <c r="D2" i="28"/>
  <c r="I2" i="28"/>
  <c r="J2" i="28"/>
  <c r="N2" i="28"/>
  <c r="BM30" i="26"/>
  <c r="BN30" i="26" s="1"/>
  <c r="BO30" i="26"/>
  <c r="B8" i="27"/>
  <c r="B3" i="28"/>
  <c r="B6" i="28"/>
  <c r="B11" i="28"/>
  <c r="B14" i="28"/>
  <c r="B16" i="27"/>
  <c r="B2" i="28"/>
  <c r="B7" i="28"/>
  <c r="B10" i="28"/>
  <c r="B15" i="28"/>
  <c r="A2" i="28"/>
  <c r="A4" i="28"/>
  <c r="A6" i="28"/>
  <c r="A8" i="28"/>
  <c r="A10" i="28"/>
  <c r="A12" i="28"/>
  <c r="A14" i="28"/>
  <c r="A16" i="28"/>
  <c r="A2" i="14"/>
  <c r="A2" i="34"/>
  <c r="B2" i="34"/>
  <c r="BR6" i="32"/>
  <c r="BT8" i="32"/>
  <c r="BV10" i="32"/>
  <c r="BU11" i="32"/>
  <c r="BL12" i="32"/>
  <c r="BT17" i="32"/>
  <c r="BV21" i="32"/>
  <c r="BU22" i="32"/>
  <c r="BP25" i="32"/>
  <c r="BQ25" i="32" s="1"/>
  <c r="BM26" i="32"/>
  <c r="BN26" i="32" s="1"/>
  <c r="BR29" i="32"/>
  <c r="BT6" i="32"/>
  <c r="BV8" i="32"/>
  <c r="BP10" i="32"/>
  <c r="BQ10" i="32" s="1"/>
  <c r="BM11" i="32"/>
  <c r="BN11" i="32" s="1"/>
  <c r="BV17" i="32"/>
  <c r="BU18" i="32"/>
  <c r="BP21" i="32"/>
  <c r="BQ21" i="32" s="1"/>
  <c r="BM22" i="32"/>
  <c r="BN22" i="32" s="1"/>
  <c r="BR25" i="32"/>
  <c r="BT29" i="32"/>
  <c r="BV28" i="32"/>
  <c r="BR7" i="32"/>
  <c r="BT9" i="32"/>
  <c r="BR14" i="32"/>
  <c r="BR16" i="32"/>
  <c r="BL18" i="32"/>
  <c r="BT20" i="32"/>
  <c r="BV24" i="32"/>
  <c r="BP28" i="32"/>
  <c r="BQ28" i="32" s="1"/>
  <c r="BS30" i="32"/>
  <c r="BP3" i="32"/>
  <c r="BQ3" i="32" s="1"/>
  <c r="BV6" i="32"/>
  <c r="BP8" i="32"/>
  <c r="BQ8" i="32" s="1"/>
  <c r="BR10" i="32"/>
  <c r="BP17" i="32"/>
  <c r="BQ17" i="32" s="1"/>
  <c r="BM18" i="32"/>
  <c r="BN18" i="32" s="1"/>
  <c r="BR21" i="32"/>
  <c r="BT25" i="32"/>
  <c r="BV29" i="32"/>
  <c r="BU30" i="32"/>
  <c r="BP7" i="32"/>
  <c r="BQ7" i="32" s="1"/>
  <c r="BV9" i="32"/>
  <c r="BT16" i="32"/>
  <c r="BV20" i="32"/>
  <c r="BP24" i="32"/>
  <c r="BQ24" i="32" s="1"/>
  <c r="BS26" i="32"/>
  <c r="BR28" i="32"/>
  <c r="BL30" i="32"/>
  <c r="BP6" i="32"/>
  <c r="BQ6" i="32" s="1"/>
  <c r="BS12" i="32"/>
  <c r="BU26" i="32"/>
  <c r="BP29" i="32"/>
  <c r="BQ29" i="32" s="1"/>
  <c r="BP9" i="32"/>
  <c r="BQ9" i="32" s="1"/>
  <c r="BP20" i="32"/>
  <c r="BQ20" i="32" s="1"/>
  <c r="BL26" i="32"/>
  <c r="B4" i="31"/>
  <c r="A3" i="30"/>
  <c r="A5" i="31"/>
  <c r="B3" i="30"/>
  <c r="B5" i="31"/>
  <c r="A4" i="30"/>
  <c r="A2" i="31"/>
  <c r="A4" i="31"/>
  <c r="B4" i="30"/>
  <c r="B2" i="31"/>
  <c r="A5" i="30"/>
  <c r="A3" i="31"/>
  <c r="B5" i="30"/>
  <c r="B3" i="31"/>
  <c r="BP8" i="29"/>
  <c r="BQ8" i="29" s="1"/>
  <c r="BR6" i="29"/>
  <c r="BT8" i="29"/>
  <c r="BU11" i="29"/>
  <c r="BL12" i="29"/>
  <c r="BT17" i="29"/>
  <c r="BV21" i="29"/>
  <c r="BU22" i="29"/>
  <c r="BP25" i="29"/>
  <c r="BQ25" i="29" s="1"/>
  <c r="BM26" i="29"/>
  <c r="BN26" i="29" s="1"/>
  <c r="BR29" i="29"/>
  <c r="BM18" i="29"/>
  <c r="BN18" i="29" s="1"/>
  <c r="BV29" i="29"/>
  <c r="BP3" i="29"/>
  <c r="BQ3" i="29" s="1"/>
  <c r="BP7" i="29"/>
  <c r="BQ7" i="29" s="1"/>
  <c r="BR9" i="29"/>
  <c r="BL11" i="29"/>
  <c r="BM12" i="29"/>
  <c r="BN12" i="29" s="1"/>
  <c r="BP14" i="29"/>
  <c r="BQ14" i="29" s="1"/>
  <c r="BP16" i="29"/>
  <c r="BQ16" i="29" s="1"/>
  <c r="BS18" i="29"/>
  <c r="BR20" i="29"/>
  <c r="BL22" i="29"/>
  <c r="BT24" i="29"/>
  <c r="BV28" i="29"/>
  <c r="BV17" i="29"/>
  <c r="BU18" i="29"/>
  <c r="BM22" i="29"/>
  <c r="BN22" i="29" s="1"/>
  <c r="BT29" i="29"/>
  <c r="BR3" i="29"/>
  <c r="BR7" i="29"/>
  <c r="BT9" i="29"/>
  <c r="BR14" i="29"/>
  <c r="BR16" i="29"/>
  <c r="BV24" i="29"/>
  <c r="BV9" i="29"/>
  <c r="BT14" i="29"/>
  <c r="BT16" i="29"/>
  <c r="BV20" i="29"/>
  <c r="BP24" i="29"/>
  <c r="BQ24" i="29" s="1"/>
  <c r="BS26" i="29"/>
  <c r="BR28" i="29"/>
  <c r="BL30" i="29"/>
  <c r="BV8" i="29"/>
  <c r="BR10" i="29"/>
  <c r="BP6" i="29"/>
  <c r="BQ6" i="29" s="1"/>
  <c r="BR8" i="29"/>
  <c r="BT10" i="29"/>
  <c r="BS12" i="29"/>
  <c r="BR17" i="29"/>
  <c r="BU26" i="29"/>
  <c r="BP29" i="29"/>
  <c r="BQ29" i="29" s="1"/>
  <c r="BP9" i="29"/>
  <c r="BQ9" i="29" s="1"/>
  <c r="BP20" i="29"/>
  <c r="BQ20" i="29" s="1"/>
  <c r="BL26" i="29"/>
  <c r="A4" i="27"/>
  <c r="A8" i="27"/>
  <c r="A12" i="27"/>
  <c r="A16" i="27"/>
  <c r="A5" i="27"/>
  <c r="A9" i="27"/>
  <c r="A13" i="27"/>
  <c r="B5" i="27"/>
  <c r="B9" i="27"/>
  <c r="B13" i="27"/>
  <c r="A6" i="27"/>
  <c r="A10" i="27"/>
  <c r="A14" i="27"/>
  <c r="B6" i="27"/>
  <c r="B10" i="27"/>
  <c r="B14" i="27"/>
  <c r="A3" i="27"/>
  <c r="A7" i="27"/>
  <c r="A11" i="27"/>
  <c r="A15" i="27"/>
  <c r="B3" i="27"/>
  <c r="B7" i="27"/>
  <c r="B11" i="27"/>
  <c r="B15" i="27"/>
  <c r="BR6" i="26"/>
  <c r="BT8" i="26"/>
  <c r="BV10" i="26"/>
  <c r="BU11" i="26"/>
  <c r="BL12" i="26"/>
  <c r="BT17" i="26"/>
  <c r="BV21" i="26"/>
  <c r="BU22" i="26"/>
  <c r="BM26" i="26"/>
  <c r="BN26" i="26" s="1"/>
  <c r="BR29" i="26"/>
  <c r="BP3" i="26"/>
  <c r="BQ3" i="26" s="1"/>
  <c r="BP7" i="26"/>
  <c r="BQ7" i="26" s="1"/>
  <c r="BR9" i="26"/>
  <c r="BL11" i="26"/>
  <c r="BM12" i="26"/>
  <c r="BN12" i="26" s="1"/>
  <c r="BP14" i="26"/>
  <c r="BQ14" i="26" s="1"/>
  <c r="BP16" i="26"/>
  <c r="BQ16" i="26" s="1"/>
  <c r="BS18" i="26"/>
  <c r="BR20" i="26"/>
  <c r="BL22" i="26"/>
  <c r="BT24" i="26"/>
  <c r="BV28" i="26"/>
  <c r="BR3" i="26"/>
  <c r="BR7" i="26"/>
  <c r="BT9" i="26"/>
  <c r="BR14" i="26"/>
  <c r="BR16" i="26"/>
  <c r="BL18" i="26"/>
  <c r="BT20" i="26"/>
  <c r="BV24" i="26"/>
  <c r="BP28" i="26"/>
  <c r="BQ28" i="26" s="1"/>
  <c r="BS30" i="26"/>
  <c r="BP10" i="26"/>
  <c r="BQ10" i="26" s="1"/>
  <c r="BV6" i="26"/>
  <c r="BP8" i="26"/>
  <c r="BQ8" i="26" s="1"/>
  <c r="BP17" i="26"/>
  <c r="BQ17" i="26" s="1"/>
  <c r="BM18" i="26"/>
  <c r="BN18" i="26" s="1"/>
  <c r="BR21" i="26"/>
  <c r="BT25" i="26"/>
  <c r="BV29" i="26"/>
  <c r="BU30" i="26"/>
  <c r="BV8" i="26"/>
  <c r="BT3" i="26"/>
  <c r="BT7" i="26"/>
  <c r="BV9" i="26"/>
  <c r="BT14" i="26"/>
  <c r="BT16" i="26"/>
  <c r="BV20" i="26"/>
  <c r="BP24" i="26"/>
  <c r="BQ24" i="26" s="1"/>
  <c r="BS26" i="26"/>
  <c r="BR28" i="26"/>
  <c r="BL30" i="26"/>
  <c r="BP6" i="26"/>
  <c r="BQ6" i="26" s="1"/>
  <c r="BS12" i="26"/>
  <c r="BU26" i="26"/>
  <c r="BP29" i="26"/>
  <c r="BQ29" i="26" s="1"/>
  <c r="BP9" i="26"/>
  <c r="BQ9" i="26" s="1"/>
  <c r="BP20" i="26"/>
  <c r="BQ20" i="26" s="1"/>
  <c r="BL26" i="26"/>
  <c r="X16" i="12"/>
  <c r="W16" i="12"/>
  <c r="U16" i="12"/>
  <c r="T16" i="12"/>
  <c r="R16" i="12"/>
  <c r="Q16" i="12"/>
  <c r="O16" i="12"/>
  <c r="N16" i="12"/>
  <c r="M16" i="12"/>
  <c r="J16" i="12"/>
  <c r="I16" i="12"/>
  <c r="H16" i="12"/>
  <c r="G16" i="12"/>
  <c r="F16" i="12"/>
  <c r="E16" i="12"/>
  <c r="C16" i="14" l="1"/>
  <c r="C15" i="14"/>
  <c r="C14" i="14"/>
  <c r="C13" i="14"/>
  <c r="C12" i="14"/>
  <c r="C11" i="14"/>
  <c r="C10" i="14"/>
  <c r="C9" i="14"/>
  <c r="C8" i="14"/>
  <c r="C7" i="14"/>
  <c r="C6" i="14"/>
  <c r="C5" i="14"/>
  <c r="C4" i="14"/>
  <c r="C3" i="14"/>
  <c r="C2" i="14"/>
  <c r="D16" i="12"/>
  <c r="D15" i="12"/>
  <c r="D14" i="12"/>
  <c r="D13" i="12"/>
  <c r="D12" i="12"/>
  <c r="D11" i="12"/>
  <c r="D10" i="12"/>
  <c r="D9" i="12"/>
  <c r="D8" i="12"/>
  <c r="D7" i="12"/>
  <c r="D6" i="12"/>
  <c r="D5" i="12"/>
  <c r="D4" i="12"/>
  <c r="D3" i="12"/>
  <c r="D2" i="12"/>
  <c r="C16" i="12"/>
  <c r="C15" i="12"/>
  <c r="C14" i="12"/>
  <c r="C13" i="12"/>
  <c r="C12" i="12"/>
  <c r="C11" i="12"/>
  <c r="C10" i="12"/>
  <c r="C9" i="12"/>
  <c r="C8" i="12"/>
  <c r="C7" i="12"/>
  <c r="C6" i="12"/>
  <c r="C5" i="12"/>
  <c r="C4" i="12"/>
  <c r="C3" i="12"/>
  <c r="C2" i="12"/>
  <c r="BL4" i="7"/>
  <c r="BM4" i="7"/>
  <c r="BN4" i="7" s="1"/>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P12" i="7"/>
  <c r="BR12" i="7"/>
  <c r="BL14" i="7"/>
  <c r="BM14" i="7"/>
  <c r="BN14" i="7" s="1"/>
  <c r="BS14" i="7"/>
  <c r="BU14" i="7"/>
  <c r="BW14" i="7"/>
  <c r="BL16" i="7"/>
  <c r="BM16" i="7"/>
  <c r="BN16" i="7" s="1"/>
  <c r="BS16" i="7"/>
  <c r="BU16" i="7"/>
  <c r="BW16" i="7"/>
  <c r="BL17" i="7"/>
  <c r="BM17" i="7"/>
  <c r="BN17" i="7" s="1"/>
  <c r="BS17" i="7"/>
  <c r="BU17" i="7"/>
  <c r="BW17" i="7"/>
  <c r="BP18" i="7"/>
  <c r="BR18" i="7"/>
  <c r="BL20" i="7"/>
  <c r="BM20" i="7"/>
  <c r="BN20" i="7" s="1"/>
  <c r="BS20" i="7"/>
  <c r="BU20" i="7"/>
  <c r="BW20" i="7"/>
  <c r="BL21" i="7"/>
  <c r="BM21" i="7"/>
  <c r="BN21" i="7" s="1"/>
  <c r="BS21" i="7"/>
  <c r="BU21" i="7"/>
  <c r="BW21" i="7"/>
  <c r="BP22" i="7"/>
  <c r="BR22" i="7"/>
  <c r="BL24" i="7"/>
  <c r="BM24" i="7"/>
  <c r="BN24" i="7" s="1"/>
  <c r="BS24" i="7"/>
  <c r="BU24" i="7"/>
  <c r="BW24" i="7"/>
  <c r="BL25" i="7"/>
  <c r="BM25" i="7"/>
  <c r="BN25" i="7" s="1"/>
  <c r="BS25" i="7"/>
  <c r="BU25" i="7"/>
  <c r="BW25" i="7"/>
  <c r="BP26" i="7"/>
  <c r="BR26" i="7"/>
  <c r="BL28" i="7"/>
  <c r="BM28" i="7"/>
  <c r="BN28" i="7" s="1"/>
  <c r="BS28" i="7"/>
  <c r="BU28" i="7"/>
  <c r="BW28" i="7"/>
  <c r="BL29" i="7"/>
  <c r="BM29" i="7"/>
  <c r="BN29" i="7" s="1"/>
  <c r="BS29" i="7"/>
  <c r="BU29" i="7"/>
  <c r="BW29" i="7"/>
  <c r="BP30" i="7"/>
  <c r="BR30" i="7"/>
  <c r="BW3" i="7"/>
  <c r="BU3" i="7"/>
  <c r="BS3" i="7"/>
  <c r="BN3" i="7"/>
  <c r="BL3" i="7"/>
  <c r="AE3" i="7" l="1"/>
  <c r="D16" i="14" s="1"/>
  <c r="AG3" i="7"/>
  <c r="AI3" i="7"/>
  <c r="AK3" i="7"/>
  <c r="AM3" i="7"/>
  <c r="AO3" i="7"/>
  <c r="AQ3" i="7"/>
  <c r="AS3" i="7"/>
  <c r="AU3" i="7"/>
  <c r="AW3" i="7"/>
  <c r="AY3" i="7"/>
  <c r="BA3" i="7"/>
  <c r="BC3" i="7"/>
  <c r="BE3" i="7"/>
  <c r="BG3" i="7"/>
  <c r="BI3" i="7"/>
  <c r="AE6" i="7"/>
  <c r="E16" i="14" s="1"/>
  <c r="AG6" i="7"/>
  <c r="AI6" i="7"/>
  <c r="AK6" i="7"/>
  <c r="AM6" i="7"/>
  <c r="AO6" i="7"/>
  <c r="AQ6" i="7"/>
  <c r="AS6" i="7"/>
  <c r="AU6" i="7"/>
  <c r="AW6" i="7"/>
  <c r="AY6" i="7"/>
  <c r="BA6" i="7"/>
  <c r="BC6" i="7"/>
  <c r="BE6" i="7"/>
  <c r="BG6" i="7"/>
  <c r="BI6" i="7"/>
  <c r="AE7" i="7"/>
  <c r="F16" i="14" s="1"/>
  <c r="AG7" i="7"/>
  <c r="AI7" i="7"/>
  <c r="AK7" i="7"/>
  <c r="AM7" i="7"/>
  <c r="AO7" i="7"/>
  <c r="AQ7" i="7"/>
  <c r="AS7" i="7"/>
  <c r="AU7" i="7"/>
  <c r="AW7" i="7"/>
  <c r="AY7" i="7"/>
  <c r="BA7" i="7"/>
  <c r="BC7" i="7"/>
  <c r="BE7" i="7"/>
  <c r="BG7" i="7"/>
  <c r="BI7" i="7"/>
  <c r="AE8" i="7"/>
  <c r="G16" i="14" s="1"/>
  <c r="AG8" i="7"/>
  <c r="AI8" i="7"/>
  <c r="AK8" i="7"/>
  <c r="AM8" i="7"/>
  <c r="AO8" i="7"/>
  <c r="AQ8" i="7"/>
  <c r="AS8" i="7"/>
  <c r="AU8" i="7"/>
  <c r="AW8" i="7"/>
  <c r="AY8" i="7"/>
  <c r="BA8" i="7"/>
  <c r="BC8" i="7"/>
  <c r="BE8" i="7"/>
  <c r="BG8" i="7"/>
  <c r="BI8" i="7"/>
  <c r="AE9" i="7"/>
  <c r="H16" i="14" s="1"/>
  <c r="AG9" i="7"/>
  <c r="AI9" i="7"/>
  <c r="AK9" i="7"/>
  <c r="AM9" i="7"/>
  <c r="AO9" i="7"/>
  <c r="AQ9" i="7"/>
  <c r="AS9" i="7"/>
  <c r="AU9" i="7"/>
  <c r="AW9" i="7"/>
  <c r="AY9" i="7"/>
  <c r="BA9" i="7"/>
  <c r="BC9" i="7"/>
  <c r="BE9" i="7"/>
  <c r="BG9" i="7"/>
  <c r="BI9" i="7"/>
  <c r="AE10" i="7"/>
  <c r="I16" i="14" s="1"/>
  <c r="AG10" i="7"/>
  <c r="AI10" i="7"/>
  <c r="AK10" i="7"/>
  <c r="AM10" i="7"/>
  <c r="AO10" i="7"/>
  <c r="AQ10" i="7"/>
  <c r="AS10" i="7"/>
  <c r="AU10" i="7"/>
  <c r="AW10" i="7"/>
  <c r="AY10" i="7"/>
  <c r="BA10" i="7"/>
  <c r="BC10" i="7"/>
  <c r="BE10" i="7"/>
  <c r="BG10" i="7"/>
  <c r="BI10" i="7"/>
  <c r="AD11" i="7"/>
  <c r="K16" i="12" s="1"/>
  <c r="AF11" i="7"/>
  <c r="AH11" i="7"/>
  <c r="AJ11" i="7"/>
  <c r="AL11" i="7"/>
  <c r="AN11" i="7"/>
  <c r="AP11" i="7"/>
  <c r="AR11" i="7"/>
  <c r="AT11" i="7"/>
  <c r="AV11" i="7"/>
  <c r="AX11" i="7"/>
  <c r="AZ11" i="7"/>
  <c r="BB11" i="7"/>
  <c r="BD11" i="7"/>
  <c r="BF11" i="7"/>
  <c r="BH11" i="7"/>
  <c r="AD12" i="7"/>
  <c r="L16" i="12" s="1"/>
  <c r="AF12" i="7"/>
  <c r="AH12" i="7"/>
  <c r="AJ12" i="7"/>
  <c r="AL12" i="7"/>
  <c r="AN12" i="7"/>
  <c r="AP12" i="7"/>
  <c r="AR12" i="7"/>
  <c r="AT12" i="7"/>
  <c r="AV12" i="7"/>
  <c r="AX12" i="7"/>
  <c r="AZ12" i="7"/>
  <c r="BB12" i="7"/>
  <c r="BD12" i="7"/>
  <c r="BF12" i="7"/>
  <c r="BH12" i="7"/>
  <c r="AE14" i="7"/>
  <c r="J16" i="14" s="1"/>
  <c r="AG14" i="7"/>
  <c r="AI14" i="7"/>
  <c r="AK14" i="7"/>
  <c r="AM14" i="7"/>
  <c r="AO14" i="7"/>
  <c r="AQ14" i="7"/>
  <c r="AS14" i="7"/>
  <c r="AU14" i="7"/>
  <c r="AW14" i="7"/>
  <c r="AY14" i="7"/>
  <c r="BA14" i="7"/>
  <c r="BC14" i="7"/>
  <c r="BE14" i="7"/>
  <c r="BG14" i="7"/>
  <c r="BI14" i="7"/>
  <c r="AE16" i="7"/>
  <c r="K16" i="14" s="1"/>
  <c r="AG16" i="7"/>
  <c r="AI16" i="7"/>
  <c r="AK16" i="7"/>
  <c r="AM16" i="7"/>
  <c r="AO16" i="7"/>
  <c r="AQ16" i="7"/>
  <c r="AS16" i="7"/>
  <c r="AU16" i="7"/>
  <c r="AW16" i="7"/>
  <c r="AY16" i="7"/>
  <c r="BA16" i="7"/>
  <c r="BC16" i="7"/>
  <c r="BE16" i="7"/>
  <c r="BG16" i="7"/>
  <c r="BI16" i="7"/>
  <c r="AE17" i="7"/>
  <c r="L16" i="14" s="1"/>
  <c r="AG17" i="7"/>
  <c r="AI17" i="7"/>
  <c r="AK17" i="7"/>
  <c r="AM17" i="7"/>
  <c r="AO17" i="7"/>
  <c r="AQ17" i="7"/>
  <c r="AS17" i="7"/>
  <c r="AU17" i="7"/>
  <c r="AW17" i="7"/>
  <c r="AY17" i="7"/>
  <c r="BA17" i="7"/>
  <c r="BC17" i="7"/>
  <c r="BE17" i="7"/>
  <c r="BG17" i="7"/>
  <c r="BI17" i="7"/>
  <c r="AD18" i="7"/>
  <c r="P16" i="12" s="1"/>
  <c r="AF18" i="7"/>
  <c r="AH18" i="7"/>
  <c r="AJ18" i="7"/>
  <c r="AL18" i="7"/>
  <c r="AN18" i="7"/>
  <c r="AP18" i="7"/>
  <c r="AR18" i="7"/>
  <c r="AT18" i="7"/>
  <c r="AV18" i="7"/>
  <c r="AX18" i="7"/>
  <c r="AZ18" i="7"/>
  <c r="BB18" i="7"/>
  <c r="BD18" i="7"/>
  <c r="BF18" i="7"/>
  <c r="BH18" i="7"/>
  <c r="AE20" i="7"/>
  <c r="M16" i="14" s="1"/>
  <c r="AG20" i="7"/>
  <c r="AI20" i="7"/>
  <c r="AK20" i="7"/>
  <c r="AM20" i="7"/>
  <c r="AO20" i="7"/>
  <c r="AQ20" i="7"/>
  <c r="AS20" i="7"/>
  <c r="AU20" i="7"/>
  <c r="AW20" i="7"/>
  <c r="AY20" i="7"/>
  <c r="BA20" i="7"/>
  <c r="BC20" i="7"/>
  <c r="BE20" i="7"/>
  <c r="BG20" i="7"/>
  <c r="BI20" i="7"/>
  <c r="AE21" i="7"/>
  <c r="N16" i="14" s="1"/>
  <c r="AG21" i="7"/>
  <c r="AI21" i="7"/>
  <c r="AK21" i="7"/>
  <c r="AM21" i="7"/>
  <c r="AO21" i="7"/>
  <c r="AQ21" i="7"/>
  <c r="AS21" i="7"/>
  <c r="AU21" i="7"/>
  <c r="AW21" i="7"/>
  <c r="AY21" i="7"/>
  <c r="BA21" i="7"/>
  <c r="BC21" i="7"/>
  <c r="BE21" i="7"/>
  <c r="BG21" i="7"/>
  <c r="BI21" i="7"/>
  <c r="AD22" i="7"/>
  <c r="S16" i="12" s="1"/>
  <c r="AF22" i="7"/>
  <c r="AH22" i="7"/>
  <c r="AJ22" i="7"/>
  <c r="AL22" i="7"/>
  <c r="AN22" i="7"/>
  <c r="AP22" i="7"/>
  <c r="AR22" i="7"/>
  <c r="AT22" i="7"/>
  <c r="AV22" i="7"/>
  <c r="AX22" i="7"/>
  <c r="AZ22" i="7"/>
  <c r="BB22" i="7"/>
  <c r="BD22" i="7"/>
  <c r="BF22" i="7"/>
  <c r="BH22" i="7"/>
  <c r="AE24" i="7"/>
  <c r="O16" i="14" s="1"/>
  <c r="AG24" i="7"/>
  <c r="AI24" i="7"/>
  <c r="AK24" i="7"/>
  <c r="AM24" i="7"/>
  <c r="AO24" i="7"/>
  <c r="AQ24" i="7"/>
  <c r="AS24" i="7"/>
  <c r="AU24" i="7"/>
  <c r="AW24" i="7"/>
  <c r="AY24" i="7"/>
  <c r="BA24" i="7"/>
  <c r="BC24" i="7"/>
  <c r="BE24" i="7"/>
  <c r="BG24" i="7"/>
  <c r="BI24" i="7"/>
  <c r="AE25" i="7"/>
  <c r="P16" i="14" s="1"/>
  <c r="AG25" i="7"/>
  <c r="AI25" i="7"/>
  <c r="AK25" i="7"/>
  <c r="AM25" i="7"/>
  <c r="AO25" i="7"/>
  <c r="AQ25" i="7"/>
  <c r="AS25" i="7"/>
  <c r="AU25" i="7"/>
  <c r="AW25" i="7"/>
  <c r="AY25" i="7"/>
  <c r="BA25" i="7"/>
  <c r="BC25" i="7"/>
  <c r="BE25" i="7"/>
  <c r="BG25" i="7"/>
  <c r="BI25" i="7"/>
  <c r="AD26" i="7"/>
  <c r="V16" i="12" s="1"/>
  <c r="AF26" i="7"/>
  <c r="AH26" i="7"/>
  <c r="AJ26" i="7"/>
  <c r="AL26" i="7"/>
  <c r="AN26" i="7"/>
  <c r="AP26" i="7"/>
  <c r="AR26" i="7"/>
  <c r="AT26" i="7"/>
  <c r="AV26" i="7"/>
  <c r="AX26" i="7"/>
  <c r="AZ26" i="7"/>
  <c r="BB26" i="7"/>
  <c r="BD26" i="7"/>
  <c r="BF26" i="7"/>
  <c r="BH26" i="7"/>
  <c r="AE28" i="7"/>
  <c r="Q16" i="14" s="1"/>
  <c r="AG28" i="7"/>
  <c r="AI28" i="7"/>
  <c r="AK28" i="7"/>
  <c r="AM28" i="7"/>
  <c r="AO28" i="7"/>
  <c r="AQ28" i="7"/>
  <c r="AS28" i="7"/>
  <c r="AU28" i="7"/>
  <c r="AW28" i="7"/>
  <c r="AY28" i="7"/>
  <c r="BA28" i="7"/>
  <c r="BC28" i="7"/>
  <c r="BE28" i="7"/>
  <c r="BG28" i="7"/>
  <c r="BI28" i="7"/>
  <c r="AE29" i="7"/>
  <c r="R16" i="14" s="1"/>
  <c r="AG29" i="7"/>
  <c r="AI29" i="7"/>
  <c r="AK29" i="7"/>
  <c r="AM29" i="7"/>
  <c r="AO29" i="7"/>
  <c r="AQ29" i="7"/>
  <c r="AS29" i="7"/>
  <c r="AU29" i="7"/>
  <c r="AW29" i="7"/>
  <c r="AY29" i="7"/>
  <c r="BA29" i="7"/>
  <c r="BC29" i="7"/>
  <c r="BE29" i="7"/>
  <c r="BG29" i="7"/>
  <c r="BI29" i="7"/>
  <c r="AD30" i="7"/>
  <c r="Y16" i="12" s="1"/>
  <c r="AF30" i="7"/>
  <c r="AH30" i="7"/>
  <c r="AJ30" i="7"/>
  <c r="AL30" i="7"/>
  <c r="AN30" i="7"/>
  <c r="AP30" i="7"/>
  <c r="AR30" i="7"/>
  <c r="AT30" i="7"/>
  <c r="AV30" i="7"/>
  <c r="AX30" i="7"/>
  <c r="AZ30" i="7"/>
  <c r="BB30" i="7"/>
  <c r="BD30" i="7"/>
  <c r="BF30" i="7"/>
  <c r="BH30" i="7"/>
  <c r="B3" i="14" l="1"/>
  <c r="B4" i="14"/>
  <c r="B5" i="14"/>
  <c r="B6" i="14"/>
  <c r="B7" i="14"/>
  <c r="B8" i="14"/>
  <c r="B9" i="14"/>
  <c r="B10" i="14"/>
  <c r="B11" i="14"/>
  <c r="B12" i="14"/>
  <c r="B13" i="14"/>
  <c r="B14" i="14"/>
  <c r="B15" i="14"/>
  <c r="B16" i="14"/>
  <c r="B16" i="12"/>
  <c r="B15" i="12"/>
  <c r="B14" i="12"/>
  <c r="B13" i="12"/>
  <c r="B12" i="12"/>
  <c r="B11" i="12"/>
  <c r="B10" i="12"/>
  <c r="B9" i="12"/>
  <c r="B8" i="12"/>
  <c r="B7" i="12"/>
  <c r="B6" i="12"/>
  <c r="B5" i="12"/>
  <c r="B4" i="12"/>
  <c r="B3" i="12"/>
  <c r="A3" i="14"/>
  <c r="A4" i="14"/>
  <c r="A5" i="14"/>
  <c r="A6" i="14"/>
  <c r="A7" i="14"/>
  <c r="A8" i="14"/>
  <c r="A9" i="14"/>
  <c r="A10" i="14"/>
  <c r="A11" i="14"/>
  <c r="A12" i="14"/>
  <c r="A13" i="14"/>
  <c r="A14" i="14"/>
  <c r="A15" i="14"/>
  <c r="A16" i="14"/>
  <c r="A4" i="12"/>
  <c r="A5" i="12"/>
  <c r="A6" i="12"/>
  <c r="A7" i="12"/>
  <c r="A8" i="12"/>
  <c r="A9" i="12"/>
  <c r="A10" i="12"/>
  <c r="A11" i="12"/>
  <c r="A12" i="12"/>
  <c r="A13" i="12"/>
  <c r="A14" i="12"/>
  <c r="A15" i="12"/>
  <c r="A16" i="12"/>
  <c r="D30" i="7"/>
  <c r="Y3" i="12" s="1"/>
  <c r="F30" i="7"/>
  <c r="H30" i="7"/>
  <c r="J30" i="7"/>
  <c r="Y6" i="12" s="1"/>
  <c r="L30" i="7"/>
  <c r="N30" i="7"/>
  <c r="Y8" i="12" s="1"/>
  <c r="P30" i="7"/>
  <c r="Y9" i="12" s="1"/>
  <c r="R30" i="7"/>
  <c r="Y10" i="12" s="1"/>
  <c r="T30" i="7"/>
  <c r="Y11" i="12" s="1"/>
  <c r="V30" i="7"/>
  <c r="X30" i="7"/>
  <c r="Z30" i="7"/>
  <c r="Y14" i="12" s="1"/>
  <c r="AB30" i="7"/>
  <c r="Y15" i="12" s="1"/>
  <c r="D26" i="7"/>
  <c r="F26" i="7"/>
  <c r="V4" i="12" s="1"/>
  <c r="H26" i="7"/>
  <c r="V5" i="12" s="1"/>
  <c r="J26" i="7"/>
  <c r="V6" i="12" s="1"/>
  <c r="L26" i="7"/>
  <c r="V7" i="12" s="1"/>
  <c r="N26" i="7"/>
  <c r="P26" i="7"/>
  <c r="V9" i="12" s="1"/>
  <c r="R26" i="7"/>
  <c r="V10" i="12" s="1"/>
  <c r="T26" i="7"/>
  <c r="V11" i="12" s="1"/>
  <c r="V26" i="7"/>
  <c r="V12" i="12" s="1"/>
  <c r="X26" i="7"/>
  <c r="V13" i="12" s="1"/>
  <c r="Z26" i="7"/>
  <c r="V14" i="12" s="1"/>
  <c r="AB26" i="7"/>
  <c r="V15" i="12" s="1"/>
  <c r="D22" i="7"/>
  <c r="S3" i="12" s="1"/>
  <c r="F22" i="7"/>
  <c r="S4" i="12" s="1"/>
  <c r="H22" i="7"/>
  <c r="S5" i="12" s="1"/>
  <c r="J22" i="7"/>
  <c r="S6" i="12" s="1"/>
  <c r="L22" i="7"/>
  <c r="S7" i="12" s="1"/>
  <c r="N22" i="7"/>
  <c r="S8" i="12" s="1"/>
  <c r="P22" i="7"/>
  <c r="S9" i="12" s="1"/>
  <c r="R22" i="7"/>
  <c r="S10" i="12" s="1"/>
  <c r="T22" i="7"/>
  <c r="S11" i="12" s="1"/>
  <c r="V22" i="7"/>
  <c r="S12" i="12" s="1"/>
  <c r="X22" i="7"/>
  <c r="S13" i="12" s="1"/>
  <c r="Z22" i="7"/>
  <c r="AB22" i="7"/>
  <c r="S15" i="12" s="1"/>
  <c r="D18" i="7"/>
  <c r="P3" i="12" s="1"/>
  <c r="F18" i="7"/>
  <c r="P4" i="12" s="1"/>
  <c r="H18" i="7"/>
  <c r="J18" i="7"/>
  <c r="P6" i="12" s="1"/>
  <c r="L18" i="7"/>
  <c r="P7" i="12" s="1"/>
  <c r="N18" i="7"/>
  <c r="P8" i="12" s="1"/>
  <c r="P18" i="7"/>
  <c r="P9" i="12" s="1"/>
  <c r="R18" i="7"/>
  <c r="P10" i="12" s="1"/>
  <c r="T18" i="7"/>
  <c r="P11" i="12" s="1"/>
  <c r="V18" i="7"/>
  <c r="P12" i="12" s="1"/>
  <c r="X18" i="7"/>
  <c r="P13" i="12" s="1"/>
  <c r="Z18" i="7"/>
  <c r="P14" i="12" s="1"/>
  <c r="AB18" i="7"/>
  <c r="P15" i="12" s="1"/>
  <c r="D11" i="7"/>
  <c r="F11" i="7"/>
  <c r="H11" i="7"/>
  <c r="K5" i="12" s="1"/>
  <c r="J11" i="7"/>
  <c r="K6" i="12" s="1"/>
  <c r="L11" i="7"/>
  <c r="K7" i="12" s="1"/>
  <c r="N11" i="7"/>
  <c r="P11" i="7"/>
  <c r="K9" i="12" s="1"/>
  <c r="R11" i="7"/>
  <c r="K10" i="12" s="1"/>
  <c r="T11" i="7"/>
  <c r="K11" i="12" s="1"/>
  <c r="V11" i="7"/>
  <c r="X11" i="7"/>
  <c r="K13" i="12" s="1"/>
  <c r="Z11" i="7"/>
  <c r="K14" i="12" s="1"/>
  <c r="AB11" i="7"/>
  <c r="K15" i="12" s="1"/>
  <c r="D12" i="7"/>
  <c r="F12" i="7"/>
  <c r="L4" i="12" s="1"/>
  <c r="H12" i="7"/>
  <c r="L5" i="12" s="1"/>
  <c r="J12" i="7"/>
  <c r="L6" i="12" s="1"/>
  <c r="L12" i="7"/>
  <c r="N12" i="7"/>
  <c r="L8" i="12" s="1"/>
  <c r="P12" i="7"/>
  <c r="L9" i="12" s="1"/>
  <c r="R12" i="7"/>
  <c r="L10" i="12" s="1"/>
  <c r="T12" i="7"/>
  <c r="V12" i="7"/>
  <c r="L12" i="12" s="1"/>
  <c r="X12" i="7"/>
  <c r="L13" i="12" s="1"/>
  <c r="Z12" i="7"/>
  <c r="L14" i="12" s="1"/>
  <c r="AB12" i="7"/>
  <c r="L15" i="12" s="1"/>
  <c r="Y13" i="12"/>
  <c r="Y12" i="12"/>
  <c r="Y5" i="12"/>
  <c r="Y4" i="12"/>
  <c r="X15" i="12"/>
  <c r="X14" i="12"/>
  <c r="X13" i="12"/>
  <c r="X12" i="12"/>
  <c r="X11" i="12"/>
  <c r="X10" i="12"/>
  <c r="X9" i="12"/>
  <c r="X8" i="12"/>
  <c r="X7" i="12"/>
  <c r="X6" i="12"/>
  <c r="X5" i="12"/>
  <c r="X4" i="12"/>
  <c r="X3" i="12"/>
  <c r="X2" i="12"/>
  <c r="W15" i="12"/>
  <c r="W14" i="12"/>
  <c r="W13" i="12"/>
  <c r="W12" i="12"/>
  <c r="W11" i="12"/>
  <c r="W10" i="12"/>
  <c r="W9" i="12"/>
  <c r="W8" i="12"/>
  <c r="W7" i="12"/>
  <c r="W6" i="12"/>
  <c r="W5" i="12"/>
  <c r="W4" i="12"/>
  <c r="W3" i="12"/>
  <c r="W2" i="12"/>
  <c r="V8" i="12"/>
  <c r="V3" i="12"/>
  <c r="U15" i="12"/>
  <c r="U14" i="12"/>
  <c r="U13" i="12"/>
  <c r="U12" i="12"/>
  <c r="U11" i="12"/>
  <c r="U10" i="12"/>
  <c r="U9" i="12"/>
  <c r="U8" i="12"/>
  <c r="U7" i="12"/>
  <c r="U6" i="12"/>
  <c r="U5" i="12"/>
  <c r="U4" i="12"/>
  <c r="U3" i="12"/>
  <c r="U2" i="12"/>
  <c r="T15" i="12"/>
  <c r="T14" i="12"/>
  <c r="T13" i="12"/>
  <c r="T12" i="12"/>
  <c r="T11" i="12"/>
  <c r="T10" i="12"/>
  <c r="T9" i="12"/>
  <c r="T8" i="12"/>
  <c r="T7" i="12"/>
  <c r="T6" i="12"/>
  <c r="T5" i="12"/>
  <c r="T4" i="12"/>
  <c r="T3" i="12"/>
  <c r="T2" i="12"/>
  <c r="P5" i="12"/>
  <c r="F15" i="12"/>
  <c r="F14" i="12"/>
  <c r="F13" i="12"/>
  <c r="F12" i="12"/>
  <c r="F11" i="12"/>
  <c r="F10" i="12"/>
  <c r="F9" i="12"/>
  <c r="F8" i="12"/>
  <c r="F7" i="12"/>
  <c r="F6" i="12"/>
  <c r="F5" i="12"/>
  <c r="F4" i="12"/>
  <c r="F3" i="12"/>
  <c r="F2" i="12"/>
  <c r="B22" i="7"/>
  <c r="S2" i="12" s="1"/>
  <c r="B18" i="7"/>
  <c r="R15" i="12"/>
  <c r="Q15" i="12"/>
  <c r="O15" i="12"/>
  <c r="N15" i="12"/>
  <c r="M15" i="12"/>
  <c r="J15" i="12"/>
  <c r="I15" i="12"/>
  <c r="H15" i="12"/>
  <c r="G15" i="12"/>
  <c r="E15" i="12"/>
  <c r="S14" i="12"/>
  <c r="R14" i="12"/>
  <c r="Q14" i="12"/>
  <c r="O14" i="12"/>
  <c r="N14" i="12"/>
  <c r="M14" i="12"/>
  <c r="J14" i="12"/>
  <c r="I14" i="12"/>
  <c r="H14" i="12"/>
  <c r="G14" i="12"/>
  <c r="E14" i="12"/>
  <c r="R13" i="12"/>
  <c r="Q13" i="12"/>
  <c r="O13" i="12"/>
  <c r="N13" i="12"/>
  <c r="M13" i="12"/>
  <c r="J13" i="12"/>
  <c r="I13" i="12"/>
  <c r="H13" i="12"/>
  <c r="G13" i="12"/>
  <c r="E13" i="12"/>
  <c r="R12" i="12"/>
  <c r="Q12" i="12"/>
  <c r="O12" i="12"/>
  <c r="N12" i="12"/>
  <c r="M12" i="12"/>
  <c r="K12" i="12"/>
  <c r="J12" i="12"/>
  <c r="I12" i="12"/>
  <c r="H12" i="12"/>
  <c r="G12" i="12"/>
  <c r="E12" i="12"/>
  <c r="R11" i="12"/>
  <c r="Q11" i="12"/>
  <c r="O11" i="12"/>
  <c r="N11" i="12"/>
  <c r="M11" i="12"/>
  <c r="L11" i="12"/>
  <c r="J11" i="12"/>
  <c r="I11" i="12"/>
  <c r="H11" i="12"/>
  <c r="G11" i="12"/>
  <c r="E11" i="12"/>
  <c r="R10" i="12"/>
  <c r="Q10" i="12"/>
  <c r="O10" i="12"/>
  <c r="N10" i="12"/>
  <c r="M10" i="12"/>
  <c r="J10" i="12"/>
  <c r="I10" i="12"/>
  <c r="H10" i="12"/>
  <c r="G10" i="12"/>
  <c r="E10" i="12"/>
  <c r="R9" i="12"/>
  <c r="Q9" i="12"/>
  <c r="O9" i="12"/>
  <c r="N9" i="12"/>
  <c r="M9" i="12"/>
  <c r="J9" i="12"/>
  <c r="I9" i="12"/>
  <c r="H9" i="12"/>
  <c r="G9" i="12"/>
  <c r="E9" i="12"/>
  <c r="R8" i="12"/>
  <c r="Q8" i="12"/>
  <c r="O8" i="12"/>
  <c r="N8" i="12"/>
  <c r="M8" i="12"/>
  <c r="K8" i="12"/>
  <c r="J8" i="12"/>
  <c r="I8" i="12"/>
  <c r="H8" i="12"/>
  <c r="G8" i="12"/>
  <c r="E8" i="12"/>
  <c r="R7" i="12"/>
  <c r="Q7" i="12"/>
  <c r="O7" i="12"/>
  <c r="N7" i="12"/>
  <c r="M7" i="12"/>
  <c r="L7" i="12"/>
  <c r="J7" i="12"/>
  <c r="I7" i="12"/>
  <c r="H7" i="12"/>
  <c r="G7" i="12"/>
  <c r="E7" i="12"/>
  <c r="R6" i="12"/>
  <c r="Q6" i="12"/>
  <c r="O6" i="12"/>
  <c r="N6" i="12"/>
  <c r="M6" i="12"/>
  <c r="J6" i="12"/>
  <c r="I6" i="12"/>
  <c r="H6" i="12"/>
  <c r="G6" i="12"/>
  <c r="E6" i="12"/>
  <c r="R5" i="12"/>
  <c r="Q5" i="12"/>
  <c r="O5" i="12"/>
  <c r="N5" i="12"/>
  <c r="M5" i="12"/>
  <c r="J5" i="12"/>
  <c r="I5" i="12"/>
  <c r="H5" i="12"/>
  <c r="G5" i="12"/>
  <c r="E5" i="12"/>
  <c r="R4" i="12"/>
  <c r="Q4" i="12"/>
  <c r="O4" i="12"/>
  <c r="N4" i="12"/>
  <c r="M4" i="12"/>
  <c r="K4" i="12"/>
  <c r="J4" i="12"/>
  <c r="I4" i="12"/>
  <c r="H4" i="12"/>
  <c r="G4" i="12"/>
  <c r="E4" i="12"/>
  <c r="R3" i="12"/>
  <c r="Q3" i="12"/>
  <c r="O3" i="12"/>
  <c r="N3" i="12"/>
  <c r="M3" i="12"/>
  <c r="L3" i="12"/>
  <c r="J3" i="12"/>
  <c r="I3" i="12"/>
  <c r="H3" i="12"/>
  <c r="G3" i="12"/>
  <c r="E3" i="12"/>
  <c r="R2" i="12"/>
  <c r="Q2" i="12"/>
  <c r="O2" i="12"/>
  <c r="N2" i="12"/>
  <c r="M2" i="12"/>
  <c r="J2" i="12"/>
  <c r="I2" i="12"/>
  <c r="H2" i="12"/>
  <c r="G2" i="12"/>
  <c r="E2" i="12"/>
  <c r="C3" i="7"/>
  <c r="D2" i="14" s="1"/>
  <c r="E3" i="7"/>
  <c r="D3" i="14" s="1"/>
  <c r="G3" i="7"/>
  <c r="D4" i="14" s="1"/>
  <c r="I3" i="7"/>
  <c r="D5" i="14" s="1"/>
  <c r="K3" i="7"/>
  <c r="D6" i="14" s="1"/>
  <c r="M3" i="7"/>
  <c r="D7" i="14" s="1"/>
  <c r="O3" i="7"/>
  <c r="D8" i="14" s="1"/>
  <c r="Q3" i="7"/>
  <c r="D9" i="14" s="1"/>
  <c r="S3" i="7"/>
  <c r="D10" i="14" s="1"/>
  <c r="U3" i="7"/>
  <c r="D11" i="14" s="1"/>
  <c r="W3" i="7"/>
  <c r="D12" i="14" s="1"/>
  <c r="Y3" i="7"/>
  <c r="D13" i="14" s="1"/>
  <c r="AA3" i="7"/>
  <c r="D14" i="14" s="1"/>
  <c r="AC3" i="7"/>
  <c r="D15" i="14" s="1"/>
  <c r="E6" i="7"/>
  <c r="E3" i="14" s="1"/>
  <c r="G6" i="7"/>
  <c r="E4" i="14" s="1"/>
  <c r="I6" i="7"/>
  <c r="E5" i="14" s="1"/>
  <c r="K6" i="7"/>
  <c r="E6" i="14" s="1"/>
  <c r="M6" i="7"/>
  <c r="E7" i="14" s="1"/>
  <c r="O6" i="7"/>
  <c r="E8" i="14" s="1"/>
  <c r="Q6" i="7"/>
  <c r="E9" i="14" s="1"/>
  <c r="S6" i="7"/>
  <c r="E10" i="14" s="1"/>
  <c r="U6" i="7"/>
  <c r="E11" i="14" s="1"/>
  <c r="W6" i="7"/>
  <c r="E12" i="14" s="1"/>
  <c r="Y6" i="7"/>
  <c r="E13" i="14" s="1"/>
  <c r="AA6" i="7"/>
  <c r="E14" i="14" s="1"/>
  <c r="AC6" i="7"/>
  <c r="E15" i="14" s="1"/>
  <c r="E7" i="7"/>
  <c r="F3" i="14" s="1"/>
  <c r="G7" i="7"/>
  <c r="F4" i="14" s="1"/>
  <c r="I7" i="7"/>
  <c r="F5" i="14" s="1"/>
  <c r="K7" i="7"/>
  <c r="F6" i="14" s="1"/>
  <c r="M7" i="7"/>
  <c r="F7" i="14" s="1"/>
  <c r="O7" i="7"/>
  <c r="F8" i="14" s="1"/>
  <c r="Q7" i="7"/>
  <c r="F9" i="14" s="1"/>
  <c r="S7" i="7"/>
  <c r="F10" i="14" s="1"/>
  <c r="U7" i="7"/>
  <c r="F11" i="14" s="1"/>
  <c r="W7" i="7"/>
  <c r="F12" i="14" s="1"/>
  <c r="Y7" i="7"/>
  <c r="F13" i="14" s="1"/>
  <c r="AA7" i="7"/>
  <c r="F14" i="14" s="1"/>
  <c r="AC7" i="7"/>
  <c r="F15" i="14" s="1"/>
  <c r="E8" i="7"/>
  <c r="G3" i="14" s="1"/>
  <c r="G8" i="7"/>
  <c r="G4" i="14" s="1"/>
  <c r="I8" i="7"/>
  <c r="G5" i="14" s="1"/>
  <c r="K8" i="7"/>
  <c r="G6" i="14" s="1"/>
  <c r="M8" i="7"/>
  <c r="G7" i="14" s="1"/>
  <c r="O8" i="7"/>
  <c r="G8" i="14" s="1"/>
  <c r="Q8" i="7"/>
  <c r="G9" i="14" s="1"/>
  <c r="S8" i="7"/>
  <c r="G10" i="14" s="1"/>
  <c r="U8" i="7"/>
  <c r="G11" i="14" s="1"/>
  <c r="W8" i="7"/>
  <c r="G12" i="14" s="1"/>
  <c r="Y8" i="7"/>
  <c r="G13" i="14" s="1"/>
  <c r="AA8" i="7"/>
  <c r="G14" i="14" s="1"/>
  <c r="AC8" i="7"/>
  <c r="G15" i="14" s="1"/>
  <c r="E9" i="7"/>
  <c r="H3" i="14" s="1"/>
  <c r="G9" i="7"/>
  <c r="H4" i="14" s="1"/>
  <c r="I9" i="7"/>
  <c r="H5" i="14" s="1"/>
  <c r="K9" i="7"/>
  <c r="H6" i="14" s="1"/>
  <c r="M9" i="7"/>
  <c r="H7" i="14" s="1"/>
  <c r="O9" i="7"/>
  <c r="H8" i="14" s="1"/>
  <c r="Q9" i="7"/>
  <c r="H9" i="14" s="1"/>
  <c r="S9" i="7"/>
  <c r="H10" i="14" s="1"/>
  <c r="U9" i="7"/>
  <c r="H11" i="14" s="1"/>
  <c r="W9" i="7"/>
  <c r="H12" i="14" s="1"/>
  <c r="Y9" i="7"/>
  <c r="H13" i="14" s="1"/>
  <c r="AA9" i="7"/>
  <c r="H14" i="14" s="1"/>
  <c r="AC9" i="7"/>
  <c r="H15" i="14" s="1"/>
  <c r="E10" i="7"/>
  <c r="I3" i="14" s="1"/>
  <c r="G10" i="7"/>
  <c r="I4" i="14" s="1"/>
  <c r="I10" i="7"/>
  <c r="I5" i="14" s="1"/>
  <c r="K10" i="7"/>
  <c r="I6" i="14" s="1"/>
  <c r="M10" i="7"/>
  <c r="I7" i="14" s="1"/>
  <c r="O10" i="7"/>
  <c r="I8" i="14" s="1"/>
  <c r="Q10" i="7"/>
  <c r="I9" i="14" s="1"/>
  <c r="S10" i="7"/>
  <c r="I10" i="14" s="1"/>
  <c r="U10" i="7"/>
  <c r="I11" i="14" s="1"/>
  <c r="W10" i="7"/>
  <c r="I12" i="14" s="1"/>
  <c r="Y10" i="7"/>
  <c r="I13" i="14" s="1"/>
  <c r="AA10" i="7"/>
  <c r="I14" i="14" s="1"/>
  <c r="AC10" i="7"/>
  <c r="I15" i="14" s="1"/>
  <c r="E14" i="7"/>
  <c r="J3" i="14" s="1"/>
  <c r="G14" i="7"/>
  <c r="J4" i="14" s="1"/>
  <c r="I14" i="7"/>
  <c r="J5" i="14" s="1"/>
  <c r="K14" i="7"/>
  <c r="J6" i="14" s="1"/>
  <c r="M14" i="7"/>
  <c r="J7" i="14" s="1"/>
  <c r="O14" i="7"/>
  <c r="J8" i="14" s="1"/>
  <c r="Q14" i="7"/>
  <c r="J9" i="14" s="1"/>
  <c r="S14" i="7"/>
  <c r="J10" i="14" s="1"/>
  <c r="U14" i="7"/>
  <c r="J11" i="14" s="1"/>
  <c r="W14" i="7"/>
  <c r="J12" i="14" s="1"/>
  <c r="Y14" i="7"/>
  <c r="J13" i="14" s="1"/>
  <c r="AA14" i="7"/>
  <c r="J14" i="14" s="1"/>
  <c r="AC14" i="7"/>
  <c r="J15" i="14" s="1"/>
  <c r="E16" i="7"/>
  <c r="K3" i="14" s="1"/>
  <c r="G16" i="7"/>
  <c r="K4" i="14" s="1"/>
  <c r="I16" i="7"/>
  <c r="K5" i="14" s="1"/>
  <c r="K16" i="7"/>
  <c r="K6" i="14" s="1"/>
  <c r="M16" i="7"/>
  <c r="K7" i="14" s="1"/>
  <c r="O16" i="7"/>
  <c r="K8" i="14" s="1"/>
  <c r="Q16" i="7"/>
  <c r="K9" i="14" s="1"/>
  <c r="S16" i="7"/>
  <c r="K10" i="14" s="1"/>
  <c r="U16" i="7"/>
  <c r="K11" i="14" s="1"/>
  <c r="W16" i="7"/>
  <c r="K12" i="14" s="1"/>
  <c r="Y16" i="7"/>
  <c r="K13" i="14" s="1"/>
  <c r="AA16" i="7"/>
  <c r="K14" i="14" s="1"/>
  <c r="AC16" i="7"/>
  <c r="K15" i="14" s="1"/>
  <c r="E17" i="7"/>
  <c r="L3" i="14" s="1"/>
  <c r="G17" i="7"/>
  <c r="L4" i="14" s="1"/>
  <c r="I17" i="7"/>
  <c r="L5" i="14" s="1"/>
  <c r="K17" i="7"/>
  <c r="L6" i="14" s="1"/>
  <c r="M17" i="7"/>
  <c r="L7" i="14" s="1"/>
  <c r="O17" i="7"/>
  <c r="L8" i="14" s="1"/>
  <c r="Q17" i="7"/>
  <c r="L9" i="14" s="1"/>
  <c r="S17" i="7"/>
  <c r="L10" i="14" s="1"/>
  <c r="U17" i="7"/>
  <c r="L11" i="14" s="1"/>
  <c r="W17" i="7"/>
  <c r="L12" i="14" s="1"/>
  <c r="Y17" i="7"/>
  <c r="L13" i="14" s="1"/>
  <c r="AA17" i="7"/>
  <c r="L14" i="14" s="1"/>
  <c r="AC17" i="7"/>
  <c r="L15" i="14" s="1"/>
  <c r="E20" i="7"/>
  <c r="M3" i="14" s="1"/>
  <c r="G20" i="7"/>
  <c r="M4" i="14" s="1"/>
  <c r="I20" i="7"/>
  <c r="M5" i="14" s="1"/>
  <c r="K20" i="7"/>
  <c r="M6" i="14" s="1"/>
  <c r="M20" i="7"/>
  <c r="M7" i="14" s="1"/>
  <c r="O20" i="7"/>
  <c r="M8" i="14" s="1"/>
  <c r="Q20" i="7"/>
  <c r="M9" i="14" s="1"/>
  <c r="S20" i="7"/>
  <c r="M10" i="14" s="1"/>
  <c r="U20" i="7"/>
  <c r="M11" i="14" s="1"/>
  <c r="W20" i="7"/>
  <c r="M12" i="14" s="1"/>
  <c r="Y20" i="7"/>
  <c r="M13" i="14" s="1"/>
  <c r="AA20" i="7"/>
  <c r="M14" i="14" s="1"/>
  <c r="AC20" i="7"/>
  <c r="M15" i="14" s="1"/>
  <c r="E21" i="7"/>
  <c r="N3" i="14" s="1"/>
  <c r="G21" i="7"/>
  <c r="N4" i="14" s="1"/>
  <c r="I21" i="7"/>
  <c r="N5" i="14" s="1"/>
  <c r="K21" i="7"/>
  <c r="N6" i="14" s="1"/>
  <c r="M21" i="7"/>
  <c r="N7" i="14" s="1"/>
  <c r="O21" i="7"/>
  <c r="N8" i="14" s="1"/>
  <c r="Q21" i="7"/>
  <c r="N9" i="14" s="1"/>
  <c r="S21" i="7"/>
  <c r="N10" i="14" s="1"/>
  <c r="U21" i="7"/>
  <c r="N11" i="14" s="1"/>
  <c r="W21" i="7"/>
  <c r="N12" i="14" s="1"/>
  <c r="Y21" i="7"/>
  <c r="N13" i="14" s="1"/>
  <c r="AA21" i="7"/>
  <c r="N14" i="14" s="1"/>
  <c r="AC21" i="7"/>
  <c r="N15" i="14" s="1"/>
  <c r="E24" i="7"/>
  <c r="O3" i="14" s="1"/>
  <c r="G24" i="7"/>
  <c r="O4" i="14" s="1"/>
  <c r="I24" i="7"/>
  <c r="O5" i="14" s="1"/>
  <c r="K24" i="7"/>
  <c r="O6" i="14" s="1"/>
  <c r="M24" i="7"/>
  <c r="O7" i="14" s="1"/>
  <c r="O24" i="7"/>
  <c r="O8" i="14" s="1"/>
  <c r="Q24" i="7"/>
  <c r="O9" i="14" s="1"/>
  <c r="S24" i="7"/>
  <c r="O10" i="14" s="1"/>
  <c r="U24" i="7"/>
  <c r="O11" i="14" s="1"/>
  <c r="W24" i="7"/>
  <c r="O12" i="14" s="1"/>
  <c r="Y24" i="7"/>
  <c r="O13" i="14" s="1"/>
  <c r="AA24" i="7"/>
  <c r="O14" i="14" s="1"/>
  <c r="AC24" i="7"/>
  <c r="O15" i="14" s="1"/>
  <c r="E25" i="7"/>
  <c r="P3" i="14" s="1"/>
  <c r="G25" i="7"/>
  <c r="P4" i="14" s="1"/>
  <c r="I25" i="7"/>
  <c r="P5" i="14" s="1"/>
  <c r="K25" i="7"/>
  <c r="P6" i="14" s="1"/>
  <c r="M25" i="7"/>
  <c r="P7" i="14" s="1"/>
  <c r="O25" i="7"/>
  <c r="P8" i="14" s="1"/>
  <c r="Q25" i="7"/>
  <c r="P9" i="14" s="1"/>
  <c r="S25" i="7"/>
  <c r="P10" i="14" s="1"/>
  <c r="U25" i="7"/>
  <c r="P11" i="14" s="1"/>
  <c r="W25" i="7"/>
  <c r="P12" i="14" s="1"/>
  <c r="Y25" i="7"/>
  <c r="P13" i="14" s="1"/>
  <c r="AA25" i="7"/>
  <c r="P14" i="14" s="1"/>
  <c r="AC25" i="7"/>
  <c r="P15" i="14" s="1"/>
  <c r="E28" i="7"/>
  <c r="Q3" i="14" s="1"/>
  <c r="G28" i="7"/>
  <c r="Q4" i="14" s="1"/>
  <c r="I28" i="7"/>
  <c r="Q5" i="14" s="1"/>
  <c r="K28" i="7"/>
  <c r="Q6" i="14" s="1"/>
  <c r="M28" i="7"/>
  <c r="Q7" i="14" s="1"/>
  <c r="O28" i="7"/>
  <c r="Q8" i="14" s="1"/>
  <c r="Q28" i="7"/>
  <c r="Q9" i="14" s="1"/>
  <c r="S28" i="7"/>
  <c r="Q10" i="14" s="1"/>
  <c r="U28" i="7"/>
  <c r="Q11" i="14" s="1"/>
  <c r="W28" i="7"/>
  <c r="Q12" i="14" s="1"/>
  <c r="Y28" i="7"/>
  <c r="Q13" i="14" s="1"/>
  <c r="AA28" i="7"/>
  <c r="Q14" i="14" s="1"/>
  <c r="AC28" i="7"/>
  <c r="Q15" i="14" s="1"/>
  <c r="E29" i="7"/>
  <c r="R3" i="14" s="1"/>
  <c r="G29" i="7"/>
  <c r="R4" i="14" s="1"/>
  <c r="I29" i="7"/>
  <c r="R5" i="14" s="1"/>
  <c r="K29" i="7"/>
  <c r="R6" i="14" s="1"/>
  <c r="M29" i="7"/>
  <c r="R7" i="14" s="1"/>
  <c r="O29" i="7"/>
  <c r="R8" i="14" s="1"/>
  <c r="Q29" i="7"/>
  <c r="R9" i="14" s="1"/>
  <c r="S29" i="7"/>
  <c r="R10" i="14" s="1"/>
  <c r="U29" i="7"/>
  <c r="R11" i="14" s="1"/>
  <c r="W29" i="7"/>
  <c r="R12" i="14" s="1"/>
  <c r="Y29" i="7"/>
  <c r="R13" i="14" s="1"/>
  <c r="AA29" i="7"/>
  <c r="R14" i="14" s="1"/>
  <c r="AC29" i="7"/>
  <c r="R15" i="14" s="1"/>
  <c r="B30" i="7"/>
  <c r="B26" i="7"/>
  <c r="B12" i="7"/>
  <c r="B11" i="7"/>
  <c r="C29" i="7"/>
  <c r="R2" i="14" s="1"/>
  <c r="C28" i="7"/>
  <c r="C25" i="7"/>
  <c r="P2" i="14" s="1"/>
  <c r="C24" i="7"/>
  <c r="C21" i="7"/>
  <c r="C20" i="7"/>
  <c r="C17" i="7"/>
  <c r="C16" i="7"/>
  <c r="C14" i="7"/>
  <c r="C7" i="7"/>
  <c r="F2" i="14" s="1"/>
  <c r="C8" i="7"/>
  <c r="C9" i="7"/>
  <c r="C10" i="7"/>
  <c r="I2" i="14" s="1"/>
  <c r="C6" i="7"/>
  <c r="BO18" i="7" l="1"/>
  <c r="K2" i="12"/>
  <c r="BO11" i="7"/>
  <c r="BO12" i="7"/>
  <c r="BO26" i="7"/>
  <c r="BO30" i="7"/>
  <c r="BO22" i="7"/>
  <c r="BP8" i="7"/>
  <c r="BQ8" i="7" s="1"/>
  <c r="BT8" i="7"/>
  <c r="BV8" i="7"/>
  <c r="BX8" i="7"/>
  <c r="BR8" i="7"/>
  <c r="BX9" i="7"/>
  <c r="BP9" i="7"/>
  <c r="BQ9" i="7" s="1"/>
  <c r="BR9" i="7"/>
  <c r="BT9" i="7"/>
  <c r="BV9" i="7"/>
  <c r="BR17" i="7"/>
  <c r="BP17" i="7"/>
  <c r="BQ17" i="7" s="1"/>
  <c r="BT17" i="7"/>
  <c r="BX17" i="7"/>
  <c r="BV17" i="7"/>
  <c r="BL12" i="7"/>
  <c r="BM12" i="7"/>
  <c r="BN12" i="7" s="1"/>
  <c r="BW12" i="7"/>
  <c r="BS12" i="7"/>
  <c r="BU12" i="7"/>
  <c r="P2" i="12"/>
  <c r="BM18" i="7"/>
  <c r="BN18" i="7" s="1"/>
  <c r="BS18" i="7"/>
  <c r="BU18" i="7"/>
  <c r="BL18" i="7"/>
  <c r="BV7" i="7"/>
  <c r="BP7" i="7"/>
  <c r="BQ7" i="7" s="1"/>
  <c r="BX7" i="7"/>
  <c r="BT7" i="7"/>
  <c r="BR7" i="7"/>
  <c r="BW30" i="7"/>
  <c r="BL30" i="7"/>
  <c r="BS30" i="7"/>
  <c r="BU30" i="7"/>
  <c r="BM30" i="7"/>
  <c r="BN30" i="7" s="1"/>
  <c r="BL22" i="7"/>
  <c r="BS22" i="7"/>
  <c r="BM22" i="7"/>
  <c r="BN22" i="7" s="1"/>
  <c r="BU22" i="7"/>
  <c r="BU26" i="7"/>
  <c r="BS26" i="7"/>
  <c r="BL26" i="7"/>
  <c r="BW26" i="7"/>
  <c r="BM26" i="7"/>
  <c r="BN26" i="7" s="1"/>
  <c r="BT21" i="7"/>
  <c r="BV21" i="7"/>
  <c r="BP21" i="7"/>
  <c r="BQ21" i="7" s="1"/>
  <c r="BX21" i="7"/>
  <c r="BR21" i="7"/>
  <c r="O2" i="14"/>
  <c r="BX24" i="7"/>
  <c r="BP24" i="7"/>
  <c r="BQ24" i="7" s="1"/>
  <c r="BR24" i="7"/>
  <c r="BT24" i="7"/>
  <c r="BV24" i="7"/>
  <c r="L2" i="12"/>
  <c r="G2" i="14"/>
  <c r="BT25" i="7"/>
  <c r="BV25" i="7"/>
  <c r="BR25" i="7"/>
  <c r="BP25" i="7"/>
  <c r="BQ25" i="7" s="1"/>
  <c r="BX25" i="7"/>
  <c r="Y2" i="12"/>
  <c r="J2" i="14"/>
  <c r="BV14" i="7"/>
  <c r="BX14" i="7"/>
  <c r="BP14" i="7"/>
  <c r="BQ14" i="7" s="1"/>
  <c r="BT14" i="7"/>
  <c r="BR14" i="7"/>
  <c r="Q2" i="14"/>
  <c r="BX28" i="7"/>
  <c r="BP28" i="7"/>
  <c r="BQ28" i="7" s="1"/>
  <c r="BR28" i="7"/>
  <c r="BV28" i="7"/>
  <c r="BT28" i="7"/>
  <c r="M2" i="14"/>
  <c r="BX20" i="7"/>
  <c r="BP20" i="7"/>
  <c r="BQ20" i="7" s="1"/>
  <c r="BR20" i="7"/>
  <c r="BT20" i="7"/>
  <c r="BV20" i="7"/>
  <c r="BR3" i="7"/>
  <c r="BP3" i="7"/>
  <c r="BX3" i="7"/>
  <c r="BV3" i="7"/>
  <c r="BT3" i="7"/>
  <c r="BR6" i="7"/>
  <c r="BT6" i="7"/>
  <c r="BV6" i="7"/>
  <c r="BP6" i="7"/>
  <c r="BQ6" i="7" s="1"/>
  <c r="BX6" i="7"/>
  <c r="BT29" i="7"/>
  <c r="BP29" i="7"/>
  <c r="BQ29" i="7" s="1"/>
  <c r="BV29" i="7"/>
  <c r="BX29" i="7"/>
  <c r="BR29" i="7"/>
  <c r="BT10" i="7"/>
  <c r="BV10" i="7"/>
  <c r="BR10" i="7"/>
  <c r="BX10" i="7"/>
  <c r="BP10" i="7"/>
  <c r="BQ10" i="7" s="1"/>
  <c r="K2" i="14"/>
  <c r="BV16" i="7"/>
  <c r="BX16" i="7"/>
  <c r="BP16" i="7"/>
  <c r="BQ16" i="7" s="1"/>
  <c r="BT16" i="7"/>
  <c r="BR16" i="7"/>
  <c r="BS11" i="7"/>
  <c r="BW11" i="7"/>
  <c r="BU11" i="7"/>
  <c r="BM11" i="7"/>
  <c r="BN11" i="7" s="1"/>
  <c r="BL11" i="7"/>
  <c r="E2" i="14"/>
  <c r="K3" i="12"/>
  <c r="Y7" i="12"/>
  <c r="V2" i="12"/>
  <c r="H2" i="14"/>
  <c r="L2" i="14"/>
  <c r="N2" i="14"/>
  <c r="BQ3" i="7" l="1"/>
</calcChain>
</file>

<file path=xl/sharedStrings.xml><?xml version="1.0" encoding="utf-8"?>
<sst xmlns="http://schemas.openxmlformats.org/spreadsheetml/2006/main" count="1658" uniqueCount="74">
  <si>
    <t>MEAN</t>
  </si>
  <si>
    <t>SD</t>
  </si>
  <si>
    <t>N</t>
  </si>
  <si>
    <t>–</t>
  </si>
  <si>
    <t>Body length</t>
  </si>
  <si>
    <t>Papilla on leg IV length</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</si>
  <si>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</si>
  <si>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</si>
  <si>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</si>
  <si>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</si>
  <si>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</si>
  <si>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</si>
  <si>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</si>
  <si>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</si>
  <si>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</si>
  <si>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</si>
  <si>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</si>
  <si>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</si>
  <si>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</si>
  <si>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</si>
  <si>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</si>
  <si>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</si>
  <si>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Body appendages lengths</t>
  </si>
  <si>
    <t>Scapular plate length</t>
  </si>
  <si>
    <t xml:space="preserve">     Branch</t>
  </si>
  <si>
    <t xml:space="preserve">     Spur</t>
  </si>
  <si>
    <t xml:space="preserve">     Spur/branch length ratio</t>
  </si>
  <si>
    <r>
      <t xml:space="preserve">     Cirrus </t>
    </r>
    <r>
      <rPr>
        <i/>
        <sz val="10"/>
        <rFont val="Calibri"/>
        <family val="2"/>
        <charset val="238"/>
      </rPr>
      <t>A</t>
    </r>
    <r>
      <rPr>
        <sz val="10"/>
        <rFont val="Calibri"/>
        <family val="2"/>
        <charset val="238"/>
      </rPr>
      <t>/Body length ratio</t>
    </r>
  </si>
  <si>
    <r>
      <t xml:space="preserve">     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</si>
  <si>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</si>
  <si>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</si>
  <si>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</si>
  <si>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</si>
  <si>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</si>
  <si>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</si>
  <si>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</si>
  <si>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</si>
  <si>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r>
      <t xml:space="preserve">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</si>
  <si>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</si>
  <si>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</si>
  <si>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</si>
  <si>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</si>
  <si>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</si>
  <si>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</si>
  <si>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</si>
  <si>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</si>
  <si>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</si>
  <si>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</si>
  <si>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</si>
  <si>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1 spur</t>
  </si>
  <si>
    <t>Claw 1 spur/branch length ratio</t>
  </si>
  <si>
    <t>Claw 2 branch</t>
  </si>
  <si>
    <t>Claw 2 spur</t>
  </si>
  <si>
    <t>Claw 2 spur/branch length ratio</t>
  </si>
  <si>
    <t>Claw 3 branch</t>
  </si>
  <si>
    <t>Claw 3 spur</t>
  </si>
  <si>
    <t>Claw 3 spur/branch length ratio</t>
  </si>
  <si>
    <t>Claw 4 branch</t>
  </si>
  <si>
    <t>Claw 4 spur</t>
  </si>
  <si>
    <t>Claw 4 spur/branch length ratio</t>
  </si>
  <si>
    <r>
      <t xml:space="preserve">This template can be freely used but each published use must be credited as </t>
    </r>
    <r>
      <rPr>
        <b/>
        <sz val="12"/>
        <rFont val="Calibri"/>
        <family val="2"/>
        <charset val="238"/>
      </rPr>
      <t xml:space="preserve">Morphometric data were handled using the Echiniscoidea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</si>
  <si>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</si>
  <si>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</si>
  <si>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</si>
  <si>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</si>
  <si>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t>Hypechiniscus flavus</t>
  </si>
  <si>
    <t>JP.006</t>
  </si>
  <si>
    <t>YES</t>
  </si>
  <si>
    <t>Piotr Gąsiorek</t>
  </si>
  <si>
    <t>25.06.2017</t>
  </si>
  <si>
    <t>21%</t>
  </si>
  <si>
    <t>19%</t>
  </si>
  <si>
    <t>1 (ALL)</t>
  </si>
  <si>
    <t>Allotype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</si>
</sst>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0"/>
      <name val="Calibri"/>
      <family val="2"/>
      <charset val="238"/>
    </font>
    <font>
      <i/>
      <sz val="10"/>
      <name val="Calibri"/>
      <family val="2"/>
      <charset val="238"/>
    </font>
    <font>
      <sz val="10"/>
      <name val="Arial"/>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0"/>
      <color rgb="FF008000"/>
      <name val="Calibri"/>
      <family val="2"/>
      <charset val="238"/>
      <scheme val="minor"/>
    </font>
    <font>
      <b/>
      <i/>
      <sz val="10"/>
      <color rgb="FF0000CC"/>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
      <left style="double">
        <color indexed="64"/>
      </left>
      <right/>
      <top/>
      <bottom style="medium">
        <color indexed="64"/>
      </bottom>
      <diagonal/>
    </border>
  </borders>
  <cellStyleXfs count="6">
    <xf numFmtId="0" fontId="0" fillId="0" borderId="0"/>
    <xf numFmtId="0" fontId="10" fillId="0" borderId="0" applyNumberFormat="0" applyFill="0" applyBorder="0" applyAlignment="0" applyProtection="0">
      <alignment vertical="top"/>
      <protection locked="0"/>
    </xf>
    <xf numFmtId="0" fontId="4" fillId="0" borderId="0"/>
    <xf numFmtId="9" fontId="3" fillId="0" borderId="0" applyFont="0" applyFill="0" applyBorder="0" applyAlignment="0" applyProtection="0"/>
    <xf numFmtId="9" fontId="4" fillId="0" borderId="0" applyFont="0" applyFill="0" applyBorder="0" applyAlignment="0" applyProtection="0"/>
    <xf numFmtId="0" fontId="4" fillId="0" borderId="0"/>
  </cellStyleXfs>
  <cellXfs count="142">
    <xf numFmtId="0" fontId="0" fillId="0" borderId="0" xfId="0"/>
    <xf numFmtId="1" fontId="11" fillId="0" borderId="1" xfId="0" applyNumberFormat="1" applyFont="1" applyFill="1" applyBorder="1" applyAlignment="1" applyProtection="1">
      <alignment horizontal="center" vertical="top"/>
    </xf>
    <xf numFmtId="164" fontId="11" fillId="0" borderId="2" xfId="0" applyNumberFormat="1" applyFont="1" applyFill="1" applyBorder="1" applyAlignment="1" applyProtection="1">
      <alignment horizontal="center" vertical="top"/>
    </xf>
    <xf numFmtId="164" fontId="11" fillId="2" borderId="3" xfId="0" applyNumberFormat="1" applyFont="1" applyFill="1" applyBorder="1" applyAlignment="1" applyProtection="1">
      <alignment horizontal="center" vertical="top"/>
    </xf>
    <xf numFmtId="164" fontId="11" fillId="0" borderId="1" xfId="0" applyNumberFormat="1" applyFont="1" applyFill="1" applyBorder="1" applyAlignment="1" applyProtection="1">
      <alignment horizontal="center" vertical="top"/>
    </xf>
    <xf numFmtId="0" fontId="12" fillId="0" borderId="1" xfId="0" applyFont="1" applyFill="1" applyBorder="1" applyAlignment="1" applyProtection="1">
      <alignment horizontal="right" vertical="top"/>
      <protection locked="0"/>
    </xf>
    <xf numFmtId="0" fontId="13" fillId="0" borderId="0" xfId="0" applyFont="1" applyFill="1" applyBorder="1" applyAlignment="1" applyProtection="1">
      <alignment horizontal="center" vertical="top"/>
      <protection locked="0"/>
    </xf>
    <xf numFmtId="0" fontId="12" fillId="0" borderId="1" xfId="0" applyFont="1" applyFill="1" applyBorder="1" applyAlignment="1" applyProtection="1">
      <alignment horizontal="left" vertical="top"/>
      <protection locked="0"/>
    </xf>
    <xf numFmtId="0" fontId="13" fillId="0" borderId="1" xfId="0" applyFont="1" applyFill="1" applyBorder="1" applyAlignment="1" applyProtection="1">
      <alignment horizontal="center" vertical="top"/>
      <protection locked="0"/>
    </xf>
    <xf numFmtId="0" fontId="11"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wrapText="1"/>
      <protection locked="0"/>
    </xf>
    <xf numFmtId="1" fontId="13" fillId="0" borderId="1" xfId="0" applyNumberFormat="1" applyFont="1" applyFill="1" applyBorder="1" applyAlignment="1" applyProtection="1">
      <alignment horizontal="center" vertical="top"/>
      <protection locked="0"/>
    </xf>
    <xf numFmtId="1" fontId="13" fillId="0" borderId="0" xfId="0" applyNumberFormat="1"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protection locked="0"/>
    </xf>
    <xf numFmtId="164" fontId="13" fillId="0" borderId="2" xfId="0" applyNumberFormat="1" applyFont="1" applyFill="1" applyBorder="1" applyAlignment="1" applyProtection="1">
      <alignment horizontal="center"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164" fontId="13" fillId="2" borderId="3" xfId="0" applyNumberFormat="1" applyFont="1" applyFill="1" applyBorder="1" applyAlignment="1" applyProtection="1">
      <alignment horizontal="center" vertical="top"/>
      <protection locked="0"/>
    </xf>
    <xf numFmtId="164" fontId="13" fillId="0" borderId="5" xfId="0" applyNumberFormat="1" applyFont="1" applyFill="1" applyBorder="1" applyAlignment="1" applyProtection="1">
      <alignment horizontal="center" vertical="top"/>
      <protection locked="0"/>
    </xf>
    <xf numFmtId="164" fontId="13" fillId="0" borderId="1" xfId="0" applyNumberFormat="1" applyFont="1" applyFill="1" applyBorder="1" applyAlignment="1" applyProtection="1">
      <alignment horizontal="center" vertical="top"/>
      <protection locked="0"/>
    </xf>
    <xf numFmtId="1" fontId="13" fillId="0" borderId="6" xfId="0" applyNumberFormat="1" applyFont="1" applyFill="1" applyBorder="1" applyAlignment="1" applyProtection="1">
      <alignment horizontal="center" vertical="top"/>
    </xf>
    <xf numFmtId="1" fontId="13" fillId="0" borderId="0" xfId="0" applyNumberFormat="1" applyFont="1" applyFill="1" applyBorder="1" applyAlignment="1" applyProtection="1">
      <alignment horizontal="right" vertical="center"/>
    </xf>
    <xf numFmtId="1" fontId="13" fillId="0" borderId="0" xfId="0" applyNumberFormat="1"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center"/>
    </xf>
    <xf numFmtId="1" fontId="14" fillId="0" borderId="0" xfId="0" applyNumberFormat="1" applyFont="1" applyFill="1" applyBorder="1" applyAlignment="1" applyProtection="1">
      <alignment horizontal="right" vertical="center"/>
    </xf>
    <xf numFmtId="1" fontId="14" fillId="0" borderId="0"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left" vertical="center"/>
    </xf>
    <xf numFmtId="1" fontId="13" fillId="0" borderId="8"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center" vertical="center"/>
    </xf>
    <xf numFmtId="1" fontId="14" fillId="0" borderId="9" xfId="0" applyNumberFormat="1" applyFont="1" applyFill="1" applyBorder="1" applyAlignment="1" applyProtection="1">
      <alignment horizontal="center" vertical="center"/>
    </xf>
    <xf numFmtId="0" fontId="13" fillId="0" borderId="6" xfId="0" applyFont="1" applyFill="1" applyBorder="1" applyAlignment="1" applyProtection="1">
      <alignment horizontal="center" vertical="top"/>
    </xf>
    <xf numFmtId="164" fontId="13" fillId="0" borderId="0" xfId="0" applyNumberFormat="1" applyFont="1" applyFill="1" applyBorder="1" applyAlignment="1" applyProtection="1">
      <alignment horizontal="right" vertical="center"/>
    </xf>
    <xf numFmtId="164" fontId="13" fillId="0" borderId="0" xfId="0" applyNumberFormat="1" applyFont="1" applyFill="1" applyBorder="1" applyAlignment="1" applyProtection="1">
      <alignment horizontal="center" vertical="center"/>
    </xf>
    <xf numFmtId="164" fontId="13" fillId="0" borderId="0" xfId="0" applyNumberFormat="1" applyFont="1" applyFill="1" applyBorder="1" applyAlignment="1" applyProtection="1">
      <alignment horizontal="left" vertical="center"/>
    </xf>
    <xf numFmtId="164" fontId="14" fillId="0" borderId="0" xfId="0" applyNumberFormat="1" applyFont="1" applyFill="1" applyBorder="1" applyAlignment="1" applyProtection="1">
      <alignment horizontal="right" vertical="center"/>
    </xf>
    <xf numFmtId="164" fontId="14" fillId="0" borderId="0"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left" vertical="center"/>
    </xf>
    <xf numFmtId="164" fontId="13" fillId="0" borderId="8"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center" vertical="center"/>
    </xf>
    <xf numFmtId="164" fontId="14" fillId="0" borderId="9" xfId="0" applyNumberFormat="1" applyFont="1" applyFill="1" applyBorder="1" applyAlignment="1" applyProtection="1">
      <alignment horizontal="center" vertical="center"/>
    </xf>
    <xf numFmtId="9" fontId="13" fillId="0" borderId="0" xfId="3" applyFont="1" applyFill="1" applyBorder="1" applyAlignment="1" applyProtection="1">
      <alignment horizontal="right" vertical="center"/>
    </xf>
    <xf numFmtId="9" fontId="13" fillId="0" borderId="0" xfId="3" applyFont="1" applyFill="1" applyBorder="1" applyAlignment="1" applyProtection="1">
      <alignment horizontal="left" vertical="center"/>
    </xf>
    <xf numFmtId="9" fontId="13" fillId="0" borderId="8" xfId="3" applyFont="1" applyFill="1" applyBorder="1" applyAlignment="1" applyProtection="1">
      <alignment horizontal="center" vertical="center"/>
    </xf>
    <xf numFmtId="9" fontId="13" fillId="0" borderId="0" xfId="3" applyFont="1" applyFill="1" applyBorder="1" applyAlignment="1" applyProtection="1">
      <alignment horizontal="center" vertical="center"/>
    </xf>
    <xf numFmtId="0" fontId="13" fillId="0" borderId="10" xfId="0" applyFont="1" applyFill="1" applyBorder="1" applyAlignment="1" applyProtection="1">
      <alignment horizontal="center" vertical="top"/>
    </xf>
    <xf numFmtId="9" fontId="13" fillId="0" borderId="11" xfId="3" applyFont="1" applyFill="1" applyBorder="1" applyAlignment="1" applyProtection="1">
      <alignment horizontal="right" vertical="center"/>
    </xf>
    <xf numFmtId="1" fontId="13" fillId="0" borderId="12" xfId="0" applyNumberFormat="1" applyFont="1" applyFill="1" applyBorder="1" applyAlignment="1" applyProtection="1">
      <alignment horizontal="center" vertical="center"/>
    </xf>
    <xf numFmtId="9" fontId="13" fillId="0" borderId="12" xfId="3" applyFont="1" applyFill="1" applyBorder="1" applyAlignment="1" applyProtection="1">
      <alignment horizontal="left" vertical="center"/>
    </xf>
    <xf numFmtId="1" fontId="14" fillId="0" borderId="12" xfId="0" applyNumberFormat="1" applyFont="1" applyFill="1" applyBorder="1" applyAlignment="1" applyProtection="1">
      <alignment horizontal="right" vertical="center"/>
    </xf>
    <xf numFmtId="1" fontId="14" fillId="0" borderId="12" xfId="0" applyNumberFormat="1" applyFont="1" applyFill="1" applyBorder="1" applyAlignment="1" applyProtection="1">
      <alignment horizontal="center" vertical="center"/>
    </xf>
    <xf numFmtId="1" fontId="14" fillId="0" borderId="13" xfId="0" applyNumberFormat="1" applyFont="1" applyFill="1" applyBorder="1" applyAlignment="1" applyProtection="1">
      <alignment horizontal="left" vertical="center"/>
    </xf>
    <xf numFmtId="9" fontId="13" fillId="0" borderId="11" xfId="3" applyFont="1" applyFill="1" applyBorder="1" applyAlignment="1" applyProtection="1">
      <alignment horizontal="center" vertical="center"/>
    </xf>
    <xf numFmtId="1" fontId="14" fillId="0" borderId="13" xfId="0" applyNumberFormat="1" applyFont="1" applyFill="1" applyBorder="1" applyAlignment="1" applyProtection="1">
      <alignment horizontal="center" vertical="center"/>
    </xf>
    <xf numFmtId="9" fontId="13" fillId="0" borderId="12" xfId="3" applyFont="1" applyFill="1" applyBorder="1" applyAlignment="1" applyProtection="1">
      <alignment horizontal="center" vertical="center"/>
    </xf>
    <xf numFmtId="1" fontId="14" fillId="0" borderId="14" xfId="0" applyNumberFormat="1"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top" wrapText="1"/>
    </xf>
    <xf numFmtId="0" fontId="13" fillId="0" borderId="0" xfId="0" applyFont="1" applyFill="1" applyBorder="1" applyAlignment="1" applyProtection="1">
      <alignment horizontal="left" vertical="top"/>
    </xf>
    <xf numFmtId="0" fontId="13" fillId="0" borderId="0" xfId="0" applyFont="1" applyFill="1" applyBorder="1" applyAlignment="1" applyProtection="1">
      <alignment horizontal="left" vertical="top" wrapText="1"/>
    </xf>
    <xf numFmtId="0" fontId="13" fillId="0" borderId="12" xfId="0" applyFont="1" applyFill="1" applyBorder="1" applyAlignment="1" applyProtection="1">
      <alignment horizontal="left" vertical="top" wrapText="1"/>
    </xf>
    <xf numFmtId="0" fontId="12" fillId="0" borderId="15" xfId="0" applyFont="1" applyFill="1" applyBorder="1" applyAlignment="1" applyProtection="1">
      <alignment horizontal="center" vertical="top"/>
    </xf>
    <xf numFmtId="0" fontId="15" fillId="0" borderId="16" xfId="0" applyFont="1" applyFill="1" applyBorder="1" applyAlignment="1" applyProtection="1">
      <alignment horizontal="center" vertical="top"/>
    </xf>
    <xf numFmtId="0" fontId="15" fillId="0" borderId="17" xfId="0" applyFont="1" applyFill="1" applyBorder="1" applyAlignment="1" applyProtection="1">
      <alignment horizontal="center" vertical="top"/>
    </xf>
    <xf numFmtId="0" fontId="15" fillId="0" borderId="15" xfId="0" applyFont="1" applyFill="1" applyBorder="1" applyAlignment="1" applyProtection="1">
      <alignment horizontal="center" vertical="top"/>
    </xf>
    <xf numFmtId="0" fontId="4" fillId="0" borderId="0" xfId="2" applyAlignment="1">
      <alignment horizontal="center" vertical="center" wrapText="1"/>
    </xf>
    <xf numFmtId="0" fontId="6" fillId="0" borderId="0" xfId="2" applyFont="1" applyAlignment="1">
      <alignment horizontal="center" vertical="center" wrapText="1"/>
    </xf>
    <xf numFmtId="0" fontId="4" fillId="0" borderId="1" xfId="2" applyBorder="1" applyAlignment="1">
      <alignment horizontal="center" vertical="center" wrapText="1"/>
    </xf>
    <xf numFmtId="9" fontId="16" fillId="0" borderId="1" xfId="3" applyFont="1" applyFill="1" applyBorder="1" applyAlignment="1" applyProtection="1">
      <alignment horizontal="center" vertical="top"/>
    </xf>
    <xf numFmtId="0" fontId="4" fillId="0" borderId="0" xfId="2" applyAlignment="1">
      <alignment vertical="top"/>
    </xf>
    <xf numFmtId="0" fontId="4" fillId="0" borderId="0" xfId="2"/>
    <xf numFmtId="0" fontId="17" fillId="3" borderId="18" xfId="2" applyFont="1" applyFill="1" applyBorder="1" applyAlignment="1">
      <alignment horizontal="center" vertical="top" wrapText="1"/>
    </xf>
    <xf numFmtId="0" fontId="18" fillId="3" borderId="19" xfId="2" applyFont="1" applyFill="1" applyBorder="1" applyAlignment="1">
      <alignment horizontal="left" vertical="top" wrapText="1"/>
    </xf>
    <xf numFmtId="0" fontId="17" fillId="3" borderId="20" xfId="2" applyFont="1" applyFill="1" applyBorder="1" applyAlignment="1">
      <alignment horizontal="center" vertical="top" wrapText="1"/>
    </xf>
    <xf numFmtId="0" fontId="18" fillId="3" borderId="21" xfId="2" applyFont="1" applyFill="1" applyBorder="1" applyAlignment="1">
      <alignment horizontal="left" vertical="top" wrapText="1"/>
    </xf>
    <xf numFmtId="0" fontId="18" fillId="3" borderId="22" xfId="2" applyFont="1" applyFill="1" applyBorder="1" applyAlignment="1">
      <alignment horizontal="left" vertical="top" wrapText="1"/>
    </xf>
    <xf numFmtId="0" fontId="19" fillId="4" borderId="20" xfId="2" applyFont="1" applyFill="1" applyBorder="1" applyAlignment="1">
      <alignment horizontal="center" vertical="top" wrapText="1"/>
    </xf>
    <xf numFmtId="0" fontId="17" fillId="3" borderId="23"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3" fillId="0" borderId="1" xfId="0" applyFont="1" applyFill="1" applyBorder="1" applyAlignment="1" applyProtection="1">
      <alignment horizontal="center" vertical="top" wrapText="1"/>
      <protection locked="0"/>
    </xf>
    <xf numFmtId="0" fontId="18" fillId="4" borderId="22" xfId="0" applyFont="1" applyFill="1" applyBorder="1" applyAlignment="1">
      <alignment horizontal="left" vertical="top" wrapText="1"/>
    </xf>
    <xf numFmtId="0" fontId="4" fillId="3" borderId="33" xfId="1" applyFont="1" applyFill="1" applyBorder="1" applyAlignment="1" applyProtection="1">
      <alignment horizontal="left" vertical="top" wrapText="1"/>
    </xf>
    <xf numFmtId="1" fontId="13" fillId="0" borderId="0" xfId="0" applyNumberFormat="1" applyFont="1" applyFill="1" applyBorder="1" applyAlignment="1">
      <alignment horizontal="center" vertical="center"/>
    </xf>
    <xf numFmtId="0" fontId="13" fillId="5" borderId="0" xfId="0" applyFont="1" applyFill="1" applyBorder="1" applyAlignment="1">
      <alignment vertical="top"/>
    </xf>
    <xf numFmtId="9" fontId="21" fillId="5" borderId="32" xfId="3" applyFont="1" applyFill="1" applyBorder="1" applyAlignment="1">
      <alignment horizontal="center"/>
    </xf>
    <xf numFmtId="164" fontId="22" fillId="5" borderId="32" xfId="0" applyNumberFormat="1" applyFont="1" applyFill="1" applyBorder="1" applyAlignment="1">
      <alignment horizontal="center"/>
    </xf>
    <xf numFmtId="9" fontId="16" fillId="5" borderId="32" xfId="3" applyFont="1" applyFill="1" applyBorder="1" applyAlignment="1">
      <alignment horizontal="center"/>
    </xf>
    <xf numFmtId="164" fontId="11" fillId="5" borderId="32" xfId="0" applyNumberFormat="1" applyFont="1" applyFill="1" applyBorder="1" applyAlignment="1">
      <alignment horizontal="center"/>
    </xf>
    <xf numFmtId="0" fontId="13" fillId="0" borderId="0" xfId="0" applyFont="1" applyFill="1" applyBorder="1" applyAlignment="1">
      <alignment horizontal="center"/>
    </xf>
    <xf numFmtId="0" fontId="13" fillId="0" borderId="0" xfId="0" applyFont="1" applyFill="1" applyBorder="1" applyAlignment="1">
      <alignment horizontal="left"/>
    </xf>
    <xf numFmtId="0" fontId="13" fillId="0" borderId="0" xfId="0" applyFont="1" applyFill="1" applyBorder="1" applyAlignment="1">
      <alignment horizontal="center" vertical="center"/>
    </xf>
    <xf numFmtId="164" fontId="13" fillId="0" borderId="0" xfId="0" applyNumberFormat="1" applyFont="1" applyFill="1" applyBorder="1" applyAlignment="1">
      <alignment horizontal="right" vertical="center"/>
    </xf>
    <xf numFmtId="164" fontId="13" fillId="0" borderId="0" xfId="0" applyNumberFormat="1" applyFont="1" applyFill="1" applyBorder="1" applyAlignment="1">
      <alignment horizontal="left" vertical="center"/>
    </xf>
    <xf numFmtId="164" fontId="14" fillId="0" borderId="0" xfId="0" applyNumberFormat="1" applyFont="1" applyFill="1" applyBorder="1" applyAlignment="1">
      <alignment horizontal="right" vertical="center"/>
    </xf>
    <xf numFmtId="164" fontId="14" fillId="0" borderId="0" xfId="0" applyNumberFormat="1" applyFont="1" applyFill="1" applyBorder="1" applyAlignment="1">
      <alignment horizontal="center" vertical="center"/>
    </xf>
    <xf numFmtId="164" fontId="14" fillId="0" borderId="0" xfId="0" applyNumberFormat="1" applyFont="1" applyFill="1" applyBorder="1" applyAlignment="1">
      <alignment horizontal="left" vertical="center"/>
    </xf>
    <xf numFmtId="164" fontId="13" fillId="0" borderId="0"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12" fillId="0" borderId="15" xfId="0" applyFont="1" applyFill="1" applyBorder="1" applyAlignment="1" applyProtection="1">
      <alignment horizontal="center" vertical="top"/>
    </xf>
    <xf numFmtId="0" fontId="15" fillId="0" borderId="16" xfId="0" applyFont="1" applyFill="1" applyBorder="1" applyAlignment="1" applyProtection="1">
      <alignment horizontal="center" vertical="top"/>
    </xf>
    <xf numFmtId="164" fontId="4" fillId="0" borderId="5" xfId="2" applyNumberFormat="1" applyFill="1" applyBorder="1" applyAlignment="1">
      <alignment horizontal="center" vertical="center" wrapText="1"/>
    </xf>
    <xf numFmtId="9" fontId="4" fillId="0" borderId="5" xfId="3" applyFont="1" applyFill="1" applyBorder="1" applyAlignment="1">
      <alignment horizontal="center" vertical="center" wrapText="1"/>
    </xf>
    <xf numFmtId="9" fontId="0" fillId="0" borderId="5" xfId="3" applyFont="1" applyFill="1" applyBorder="1" applyAlignment="1">
      <alignment horizontal="center" vertical="center" wrapText="1"/>
    </xf>
    <xf numFmtId="0" fontId="4" fillId="0" borderId="1" xfId="2" applyFill="1" applyBorder="1" applyAlignment="1">
      <alignment horizontal="center" vertical="center" wrapText="1"/>
    </xf>
    <xf numFmtId="9" fontId="4" fillId="0" borderId="1" xfId="3" applyFont="1" applyFill="1" applyBorder="1" applyAlignment="1">
      <alignment horizontal="center" vertical="center" wrapText="1"/>
    </xf>
    <xf numFmtId="164" fontId="4" fillId="0" borderId="1" xfId="2" applyNumberFormat="1" applyFill="1" applyBorder="1" applyAlignment="1">
      <alignment horizontal="center" vertical="center" wrapText="1"/>
    </xf>
    <xf numFmtId="9" fontId="0" fillId="0" borderId="1" xfId="3" applyFont="1" applyFill="1" applyBorder="1" applyAlignment="1">
      <alignment horizontal="center" vertical="center" wrapText="1"/>
    </xf>
    <xf numFmtId="164" fontId="5" fillId="0" borderId="5" xfId="2"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23" fillId="6" borderId="0" xfId="5" applyFont="1" applyFill="1" applyAlignment="1">
      <alignment vertical="top"/>
    </xf>
    <xf numFmtId="0" fontId="24" fillId="7" borderId="0" xfId="5" applyFont="1" applyFill="1"/>
    <xf numFmtId="49" fontId="25" fillId="6" borderId="0" xfId="5" applyNumberFormat="1" applyFont="1" applyFill="1" applyAlignment="1">
      <alignment horizontal="right" vertical="top"/>
    </xf>
    <xf numFmtId="49" fontId="26" fillId="6" borderId="0" xfId="5" applyNumberFormat="1" applyFont="1" applyFill="1" applyAlignment="1">
      <alignment horizontal="right" vertical="top"/>
    </xf>
    <xf numFmtId="0" fontId="23" fillId="7" borderId="0" xfId="5" applyFont="1" applyFill="1" applyAlignment="1">
      <alignment vertical="top"/>
    </xf>
    <xf numFmtId="49" fontId="26" fillId="7" borderId="0" xfId="5" applyNumberFormat="1" applyFont="1" applyFill="1" applyAlignment="1">
      <alignment horizontal="right" vertical="top"/>
    </xf>
    <xf numFmtId="49" fontId="4" fillId="0" borderId="0" xfId="2" applyNumberFormat="1"/>
    <xf numFmtId="1" fontId="4" fillId="0" borderId="1" xfId="2" applyNumberFormat="1" applyFont="1" applyBorder="1" applyAlignment="1">
      <alignment horizontal="left" vertical="center" wrapText="1"/>
    </xf>
    <xf numFmtId="1" fontId="0" fillId="0" borderId="1" xfId="0" applyNumberFormat="1" applyBorder="1" applyAlignment="1">
      <alignment horizontal="left" vertical="center" wrapText="1"/>
    </xf>
    <xf numFmtId="0" fontId="12" fillId="0" borderId="15" xfId="0" applyFont="1" applyFill="1" applyBorder="1" applyAlignment="1" applyProtection="1">
      <alignment horizontal="center" vertical="top"/>
    </xf>
    <xf numFmtId="0" fontId="15" fillId="0" borderId="15" xfId="0" applyFont="1" applyFill="1" applyBorder="1" applyAlignment="1" applyProtection="1">
      <alignment horizontal="center" vertical="top"/>
    </xf>
    <xf numFmtId="49" fontId="13" fillId="0" borderId="0" xfId="0" applyNumberFormat="1" applyFont="1" applyFill="1" applyBorder="1" applyAlignment="1" applyProtection="1">
      <alignment horizontal="center" vertical="center"/>
    </xf>
    <xf numFmtId="9" fontId="13" fillId="0" borderId="34" xfId="3" applyFont="1" applyFill="1" applyBorder="1" applyAlignment="1" applyProtection="1">
      <alignment horizontal="center" vertical="center"/>
    </xf>
    <xf numFmtId="0" fontId="5" fillId="0" borderId="1" xfId="2" applyFont="1" applyBorder="1" applyAlignment="1">
      <alignment horizontal="left" vertical="center"/>
    </xf>
    <xf numFmtId="1" fontId="5" fillId="0" borderId="1" xfId="2" applyNumberFormat="1" applyFont="1" applyBorder="1" applyAlignment="1">
      <alignment horizontal="left" vertical="center"/>
    </xf>
    <xf numFmtId="0" fontId="5" fillId="0" borderId="0" xfId="2" applyFont="1" applyAlignment="1">
      <alignment horizontal="left" vertical="center"/>
    </xf>
    <xf numFmtId="0" fontId="20" fillId="3" borderId="24" xfId="2" applyFont="1" applyFill="1" applyBorder="1" applyAlignment="1">
      <alignment horizontal="center" vertical="center" wrapText="1"/>
    </xf>
    <xf numFmtId="0" fontId="20" fillId="3" borderId="25" xfId="2" applyFont="1" applyFill="1" applyBorder="1" applyAlignment="1">
      <alignment horizontal="center" vertical="center" wrapText="1"/>
    </xf>
    <xf numFmtId="0" fontId="12" fillId="0" borderId="26" xfId="0" applyFont="1" applyFill="1" applyBorder="1" applyAlignment="1" applyProtection="1">
      <alignment horizontal="center" vertical="top"/>
    </xf>
    <xf numFmtId="0" fontId="12" fillId="0" borderId="27" xfId="0" applyFont="1" applyFill="1" applyBorder="1" applyAlignment="1" applyProtection="1">
      <alignment horizontal="center" vertical="top"/>
    </xf>
    <xf numFmtId="0" fontId="12" fillId="0" borderId="28" xfId="0" applyFont="1" applyFill="1" applyBorder="1" applyAlignment="1" applyProtection="1">
      <alignment horizontal="center" vertical="top"/>
    </xf>
    <xf numFmtId="0" fontId="12" fillId="0" borderId="15" xfId="0" applyFont="1" applyFill="1" applyBorder="1" applyAlignment="1" applyProtection="1">
      <alignment horizontal="center" vertical="top"/>
    </xf>
    <xf numFmtId="0" fontId="15" fillId="0" borderId="15" xfId="0" applyFont="1" applyFill="1" applyBorder="1" applyAlignment="1" applyProtection="1">
      <alignment horizontal="center" vertical="top"/>
    </xf>
    <xf numFmtId="0" fontId="15" fillId="0" borderId="16" xfId="0" applyFont="1" applyFill="1" applyBorder="1" applyAlignment="1" applyProtection="1">
      <alignment horizontal="center" vertical="top"/>
    </xf>
    <xf numFmtId="0" fontId="12" fillId="0" borderId="29" xfId="0" applyFont="1" applyFill="1" applyBorder="1" applyAlignment="1" applyProtection="1">
      <alignment horizontal="left" vertical="top"/>
    </xf>
    <xf numFmtId="0" fontId="12" fillId="0" borderId="17" xfId="0" applyFont="1" applyFill="1" applyBorder="1" applyAlignment="1" applyProtection="1">
      <alignment horizontal="left" vertical="top"/>
    </xf>
    <xf numFmtId="0" fontId="12" fillId="0" borderId="30" xfId="0" applyFont="1" applyFill="1" applyBorder="1" applyAlignment="1" applyProtection="1">
      <alignment horizontal="center" vertical="top"/>
    </xf>
    <xf numFmtId="0" fontId="12" fillId="0" borderId="31" xfId="0" applyFont="1" applyFill="1" applyBorder="1" applyAlignment="1" applyProtection="1">
      <alignment horizontal="center" vertical="top"/>
    </xf>
    <xf numFmtId="0" fontId="12" fillId="0" borderId="1" xfId="0" applyFont="1" applyFill="1" applyBorder="1" applyAlignment="1" applyProtection="1">
      <alignment horizontal="center" vertical="top"/>
      <protection locked="0"/>
    </xf>
    <xf numFmtId="1" fontId="12" fillId="0" borderId="1" xfId="0" applyNumberFormat="1" applyFont="1" applyFill="1" applyBorder="1" applyAlignment="1" applyProtection="1">
      <alignment horizontal="center" vertical="top"/>
      <protection locked="0"/>
    </xf>
  </cellXfs>
  <cellStyles count="6">
    <cellStyle name="Hiperłącze" xfId="1" builtinId="8"/>
    <cellStyle name="Normal 2" xfId="2" xr:uid="{00000000-0005-0000-0000-000001000000}"/>
    <cellStyle name="Normalny" xfId="0" builtinId="0"/>
    <cellStyle name="Normalny 2" xfId="5" xr:uid="{00000000-0005-0000-0000-000003000000}"/>
    <cellStyle name="Percent 2" xfId="4" xr:uid="{00000000-0005-0000-0000-000004000000}"/>
    <cellStyle name="Procentowy" xfId="3" builtinId="5"/>
  </cellStyles>
  <dxfs count="0"/>
  <tableStyles count="0" defaultTableStyle="TableStyleMedium9" defaultPivotStyle="PivotStyleLight16"/>
  <colors>
    <mruColors>
      <color rgb="FF66FF66"/>
      <color rgb="FF00FF00"/>
      <color rgb="FF00CC00"/>
      <color rgb="FF006600"/>
      <color rgb="FF0000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tabSelected="1" workbookViewId="0">
      <selection activeCell="B2" sqref="B2:C2"/>
    </sheetView>
  </sheetViews>
  <sheetFormatPr defaultColWidth="9.140625" defaultRowHeight="12.75" x14ac:dyDescent="0.2"/>
  <cols>
    <col min="1" max="1" width="3" style="68" customWidth="1"/>
    <col min="2" max="2" width="3.7109375" style="67" customWidth="1"/>
    <col min="3" max="3" width="115.7109375" style="68" customWidth="1"/>
    <col min="4" max="16384" width="9.140625" style="68"/>
  </cols>
  <sheetData>
    <row r="1" spans="2:3" ht="13.5" thickBot="1" x14ac:dyDescent="0.25"/>
    <row r="2" spans="2:3" ht="19.5" thickBot="1" x14ac:dyDescent="0.25">
      <c r="B2" s="128" t="s">
        <v>38</v>
      </c>
      <c r="C2" s="129"/>
    </row>
    <row r="3" spans="2:3" ht="15.75" x14ac:dyDescent="0.2">
      <c r="B3" s="69">
        <v>1</v>
      </c>
      <c r="C3" s="70" t="s">
        <v>44</v>
      </c>
    </row>
    <row r="4" spans="2:3" ht="63" x14ac:dyDescent="0.2">
      <c r="B4" s="71">
        <v>2</v>
      </c>
      <c r="C4" s="72" t="s">
        <v>42</v>
      </c>
    </row>
    <row r="5" spans="2:3" ht="47.25" x14ac:dyDescent="0.2">
      <c r="B5" s="69">
        <v>3</v>
      </c>
      <c r="C5" s="72" t="s">
        <v>64</v>
      </c>
    </row>
    <row r="6" spans="2:3" ht="47.25" x14ac:dyDescent="0.2">
      <c r="B6" s="71">
        <v>4</v>
      </c>
      <c r="C6" s="72" t="s">
        <v>43</v>
      </c>
    </row>
    <row r="7" spans="2:3" ht="31.5" x14ac:dyDescent="0.2">
      <c r="B7" s="69">
        <v>5</v>
      </c>
      <c r="C7" s="72" t="s">
        <v>41</v>
      </c>
    </row>
    <row r="8" spans="2:3" ht="31.5" x14ac:dyDescent="0.2">
      <c r="B8" s="71">
        <v>6</v>
      </c>
      <c r="C8" s="72" t="s">
        <v>45</v>
      </c>
    </row>
    <row r="9" spans="2:3" ht="31.5" x14ac:dyDescent="0.2">
      <c r="B9" s="69">
        <v>7</v>
      </c>
      <c r="C9" s="73" t="s">
        <v>39</v>
      </c>
    </row>
    <row r="10" spans="2:3" ht="78.75" x14ac:dyDescent="0.2">
      <c r="B10" s="74">
        <v>8</v>
      </c>
      <c r="C10" s="81" t="s">
        <v>60</v>
      </c>
    </row>
    <row r="11" spans="2:3" ht="16.5" thickBot="1" x14ac:dyDescent="0.25">
      <c r="B11" s="75">
        <v>9</v>
      </c>
      <c r="C11" s="82" t="s">
        <v>40</v>
      </c>
    </row>
    <row r="14" spans="2:3" x14ac:dyDescent="0.2">
      <c r="C14" s="118"/>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99FF"/>
  </sheetPr>
  <dimension ref="A1:R16"/>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9.28515625" style="127" bestFit="1" customWidth="1"/>
    <col min="2" max="2" width="16.85546875" style="78" customWidth="1"/>
    <col min="3" max="3" width="9.140625" style="64"/>
    <col min="4" max="4" width="9.140625" style="63" customWidth="1"/>
    <col min="5" max="10" width="9.140625" style="63"/>
    <col min="11" max="18" width="6.7109375" style="63" customWidth="1"/>
    <col min="19" max="16384" width="9.140625" style="63"/>
  </cols>
  <sheetData>
    <row r="1" spans="1:18" ht="38.25" x14ac:dyDescent="0.2">
      <c r="A1" s="125" t="s">
        <v>46</v>
      </c>
      <c r="B1" s="79" t="s">
        <v>47</v>
      </c>
      <c r="C1" s="65" t="s">
        <v>30</v>
      </c>
      <c r="D1" s="80" t="s">
        <v>4</v>
      </c>
      <c r="E1" s="80" t="s">
        <v>31</v>
      </c>
      <c r="F1" s="80" t="s">
        <v>32</v>
      </c>
      <c r="G1" s="80" t="s">
        <v>33</v>
      </c>
      <c r="H1" s="80" t="s">
        <v>34</v>
      </c>
      <c r="I1" s="80" t="s">
        <v>35</v>
      </c>
      <c r="J1" s="80" t="s">
        <v>5</v>
      </c>
      <c r="K1" s="80" t="s">
        <v>48</v>
      </c>
      <c r="L1" s="80" t="s">
        <v>49</v>
      </c>
      <c r="M1" s="80" t="s">
        <v>51</v>
      </c>
      <c r="N1" s="80" t="s">
        <v>52</v>
      </c>
      <c r="O1" s="80" t="s">
        <v>54</v>
      </c>
      <c r="P1" s="80" t="s">
        <v>55</v>
      </c>
      <c r="Q1" s="80" t="s">
        <v>57</v>
      </c>
      <c r="R1" s="80" t="s">
        <v>58</v>
      </c>
    </row>
    <row r="2" spans="1:18" x14ac:dyDescent="0.2">
      <c r="A2" s="126" t="str">
        <f>'males_stats (μm)'!A$2</f>
        <v>Hypechiniscus flavus</v>
      </c>
      <c r="B2" s="120" t="str">
        <f>'males_stats (μm)'!B$2</f>
        <v>JP.006</v>
      </c>
      <c r="C2" s="98" t="str">
        <f>males!B1</f>
        <v>1 (ALL)</v>
      </c>
      <c r="D2" s="100">
        <f>IF(males!C3&gt;0,males!C3,"")</f>
        <v>1005.0000000000001</v>
      </c>
      <c r="E2" s="110">
        <f>IF(males!C6&gt;0,males!C6,"")</f>
        <v>42.000000000000007</v>
      </c>
      <c r="F2" s="110">
        <f>IF(males!C7&gt;0,males!C7,"")</f>
        <v>35</v>
      </c>
      <c r="G2" s="110">
        <f>IF(males!C8&gt;0,males!C8,"")</f>
        <v>74</v>
      </c>
      <c r="H2" s="110">
        <f>IF(males!C9&gt;0,males!C9,"")</f>
        <v>28.999999999999996</v>
      </c>
      <c r="I2" s="110">
        <f>IF(males!C10&gt;0,males!C10,"")</f>
        <v>92.5</v>
      </c>
      <c r="J2" s="110" t="str">
        <f>IF(males!C14&gt;0,males!C14,"")</f>
        <v/>
      </c>
      <c r="K2" s="110">
        <f>IF(males!C16&gt;0,males!C16,"")</f>
        <v>49.5</v>
      </c>
      <c r="L2" s="110">
        <f>IF(males!C17&gt;0,males!C17,"")</f>
        <v>7.5</v>
      </c>
      <c r="M2" s="110">
        <f>IF(males!C20&gt;0,males!C20,"")</f>
        <v>51</v>
      </c>
      <c r="N2" s="110">
        <f>IF(males!C21&gt;0,males!C21,"")</f>
        <v>6.5</v>
      </c>
      <c r="O2" s="110">
        <f>IF(males!C24&gt;0,males!C24,"")</f>
        <v>51.5</v>
      </c>
      <c r="P2" s="111">
        <f>IF(males!C25&gt;0,males!C25,"")</f>
        <v>8</v>
      </c>
      <c r="Q2" s="111">
        <f>IF(males!C28&gt;0,males!C28,"")</f>
        <v>57.000000000000007</v>
      </c>
      <c r="R2" s="111">
        <f>IF(males!C29&gt;0,males!C29,"")</f>
        <v>10.500000000000002</v>
      </c>
    </row>
    <row r="3" spans="1:18" x14ac:dyDescent="0.2">
      <c r="A3" s="126" t="str">
        <f>'males_stats (μm)'!A$2</f>
        <v>Hypechiniscus flavus</v>
      </c>
      <c r="B3" s="120" t="str">
        <f>'males_stats (μm)'!B$2</f>
        <v>JP.006</v>
      </c>
      <c r="C3" s="98">
        <f>males!D1</f>
        <v>2</v>
      </c>
      <c r="D3" s="100">
        <f>IF(males!E3&gt;0,males!E3,"")</f>
        <v>920.45454545454527</v>
      </c>
      <c r="E3" s="111">
        <f>IF(males!E6&gt;0,males!E6,"")</f>
        <v>45.454545454545453</v>
      </c>
      <c r="F3" s="111">
        <f>IF(males!E7&gt;0,males!E7,"")</f>
        <v>32.386363636363633</v>
      </c>
      <c r="G3" s="111">
        <f>IF(males!E8&gt;0,males!E8,"")</f>
        <v>89.204545454545453</v>
      </c>
      <c r="H3" s="111">
        <f>IF(males!E9&gt;0,males!E9,"")</f>
        <v>30.681818181818183</v>
      </c>
      <c r="I3" s="111">
        <f>IF(males!E10&gt;0,males!E10,"")</f>
        <v>98.863636363636346</v>
      </c>
      <c r="J3" s="111" t="str">
        <f>IF(males!E14&gt;0,males!E14,"")</f>
        <v/>
      </c>
      <c r="K3" s="111">
        <f>IF(males!E16&gt;0,males!E16,"")</f>
        <v>49.431818181818173</v>
      </c>
      <c r="L3" s="111">
        <f>IF(males!E17&gt;0,males!E17,"")</f>
        <v>7.3863636363636349</v>
      </c>
      <c r="M3" s="111">
        <f>IF(males!E20&gt;0,males!E20,"")</f>
        <v>49.431818181818173</v>
      </c>
      <c r="N3" s="111">
        <f>IF(males!E21&gt;0,males!E21,"")</f>
        <v>7.3863636363636349</v>
      </c>
      <c r="O3" s="111">
        <f>IF(males!E24&gt;0,males!E24,"")</f>
        <v>55.113636363636353</v>
      </c>
      <c r="P3" s="111">
        <f>IF(males!E25&gt;0,males!E25,"")</f>
        <v>9.0909090909090917</v>
      </c>
      <c r="Q3" s="111">
        <f>IF(males!E28&gt;0,males!E28,"")</f>
        <v>63.636363636363626</v>
      </c>
      <c r="R3" s="111" t="str">
        <f>IF(males!E29&gt;0,males!E29,"")</f>
        <v/>
      </c>
    </row>
    <row r="4" spans="1:18" x14ac:dyDescent="0.2">
      <c r="A4" s="126" t="str">
        <f>'males_stats (μm)'!A$2</f>
        <v>Hypechiniscus flavus</v>
      </c>
      <c r="B4" s="120" t="str">
        <f>'males_stats (μm)'!B$2</f>
        <v>JP.006</v>
      </c>
      <c r="C4" s="98">
        <f>males!F1</f>
        <v>3</v>
      </c>
      <c r="D4" s="100">
        <f>IF(males!G3&gt;0,males!G3,"")</f>
        <v>784.61538461538453</v>
      </c>
      <c r="E4" s="111">
        <f>IF(males!G6&gt;0,males!G6,"")</f>
        <v>35.897435897435898</v>
      </c>
      <c r="F4" s="111">
        <f>IF(males!G7&gt;0,males!G7,"")</f>
        <v>30.256410256410259</v>
      </c>
      <c r="G4" s="111">
        <f>IF(males!G8&gt;0,males!G8,"")</f>
        <v>65.641025641025635</v>
      </c>
      <c r="H4" s="111">
        <f>IF(males!G9&gt;0,males!G9,"")</f>
        <v>21.025641025641022</v>
      </c>
      <c r="I4" s="111" t="str">
        <f>IF(males!G10&gt;0,males!G10,"")</f>
        <v/>
      </c>
      <c r="J4" s="111">
        <f>IF(males!G14&gt;0,males!G14,"")</f>
        <v>13.846153846153847</v>
      </c>
      <c r="K4" s="111">
        <f>IF(males!G16&gt;0,males!G16,"")</f>
        <v>36.923076923076927</v>
      </c>
      <c r="L4" s="111" t="str">
        <f>IF(males!G17&gt;0,males!G17,"")</f>
        <v/>
      </c>
      <c r="M4" s="111">
        <f>IF(males!G20&gt;0,males!G20,"")</f>
        <v>46.153846153846153</v>
      </c>
      <c r="N4" s="111">
        <f>IF(males!G21&gt;0,males!G21,"")</f>
        <v>7.6923076923076925</v>
      </c>
      <c r="O4" s="111">
        <f>IF(males!G24&gt;0,males!G24,"")</f>
        <v>42.051282051282044</v>
      </c>
      <c r="P4" s="111">
        <f>IF(males!G25&gt;0,males!G25,"")</f>
        <v>5.1282051282051277</v>
      </c>
      <c r="Q4" s="111">
        <f>IF(males!G28&gt;0,males!G28,"")</f>
        <v>47.692307692307693</v>
      </c>
      <c r="R4" s="111" t="str">
        <f>IF(males!G29&gt;0,males!G29,"")</f>
        <v/>
      </c>
    </row>
    <row r="5" spans="1:18" x14ac:dyDescent="0.2">
      <c r="A5" s="126" t="str">
        <f>'males_stats (μm)'!A$2</f>
        <v>Hypechiniscus flavus</v>
      </c>
      <c r="B5" s="120" t="str">
        <f>'males_stats (μm)'!B$2</f>
        <v>JP.006</v>
      </c>
      <c r="C5" s="98">
        <f>males!H1</f>
        <v>4</v>
      </c>
      <c r="D5" s="100">
        <f>IF(males!I3&gt;0,males!I3,"")</f>
        <v>921.875</v>
      </c>
      <c r="E5" s="111">
        <f>IF(males!I6&gt;0,males!I6,"")</f>
        <v>45.3125</v>
      </c>
      <c r="F5" s="111">
        <f>IF(males!I7&gt;0,males!I7,"")</f>
        <v>34.375</v>
      </c>
      <c r="G5" s="111">
        <f>IF(males!I8&gt;0,males!I8,"")</f>
        <v>70.833333333333343</v>
      </c>
      <c r="H5" s="111">
        <f>IF(males!I9&gt;0,males!I9,"")</f>
        <v>26.5625</v>
      </c>
      <c r="I5" s="111">
        <f>IF(males!I10&gt;0,males!I10,"")</f>
        <v>93.229166666666657</v>
      </c>
      <c r="J5" s="111" t="str">
        <f>IF(males!I14&gt;0,males!I14,"")</f>
        <v/>
      </c>
      <c r="K5" s="111">
        <f>IF(males!I16&gt;0,males!I16,"")</f>
        <v>49.479166666666671</v>
      </c>
      <c r="L5" s="111">
        <f>IF(males!I17&gt;0,males!I17,"")</f>
        <v>7.291666666666667</v>
      </c>
      <c r="M5" s="111">
        <f>IF(males!I20&gt;0,males!I20,"")</f>
        <v>50</v>
      </c>
      <c r="N5" s="111">
        <f>IF(males!I21&gt;0,males!I21,"")</f>
        <v>9.375</v>
      </c>
      <c r="O5" s="111">
        <f>IF(males!I24&gt;0,males!I24,"")</f>
        <v>50</v>
      </c>
      <c r="P5" s="111">
        <f>IF(males!I25&gt;0,males!I25,"")</f>
        <v>9.375</v>
      </c>
      <c r="Q5" s="111">
        <f>IF(males!I28&gt;0,males!I28,"")</f>
        <v>60.416666666666664</v>
      </c>
      <c r="R5" s="111">
        <f>IF(males!I29&gt;0,males!I29,"")</f>
        <v>9.8958333333333321</v>
      </c>
    </row>
    <row r="6" spans="1:18" x14ac:dyDescent="0.2">
      <c r="A6" s="126" t="str">
        <f>'males_stats (μm)'!A$2</f>
        <v>Hypechiniscus flavus</v>
      </c>
      <c r="B6" s="120" t="str">
        <f>'males_stats (μm)'!B$2</f>
        <v>JP.006</v>
      </c>
      <c r="C6" s="98">
        <f>males!J1</f>
        <v>5</v>
      </c>
      <c r="D6" s="100">
        <f>IF(males!K3&gt;0,males!K3,"")</f>
        <v>965.71428571428567</v>
      </c>
      <c r="E6" s="111">
        <f>IF(males!K6&gt;0,males!K6,"")</f>
        <v>49.142857142857139</v>
      </c>
      <c r="F6" s="111">
        <f>IF(males!K7&gt;0,males!K7,"")</f>
        <v>37.142857142857146</v>
      </c>
      <c r="G6" s="111">
        <f>IF(males!K8&gt;0,males!K8,"")</f>
        <v>85.142857142857139</v>
      </c>
      <c r="H6" s="111">
        <f>IF(males!K9&gt;0,males!K9,"")</f>
        <v>30.285714285714281</v>
      </c>
      <c r="I6" s="111">
        <f>IF(males!K10&gt;0,males!K10,"")</f>
        <v>122.28571428571429</v>
      </c>
      <c r="J6" s="111">
        <f>IF(males!K14&gt;0,males!K14,"")</f>
        <v>17.142857142857142</v>
      </c>
      <c r="K6" s="111">
        <f>IF(males!K16&gt;0,males!K16,"")</f>
        <v>53.142857142857146</v>
      </c>
      <c r="L6" s="111" t="str">
        <f>IF(males!K17&gt;0,males!K17,"")</f>
        <v/>
      </c>
      <c r="M6" s="111">
        <f>IF(males!K20&gt;0,males!K20,"")</f>
        <v>49.142857142857139</v>
      </c>
      <c r="N6" s="111" t="str">
        <f>IF(males!K21&gt;0,males!K21,"")</f>
        <v/>
      </c>
      <c r="O6" s="111">
        <f>IF(males!K24&gt;0,males!K24,"")</f>
        <v>50.285714285714292</v>
      </c>
      <c r="P6" s="111" t="str">
        <f>IF(males!K25&gt;0,males!K25,"")</f>
        <v/>
      </c>
      <c r="Q6" s="111">
        <f>IF(males!K28&gt;0,males!K28,"")</f>
        <v>58.857142857142861</v>
      </c>
      <c r="R6" s="111" t="str">
        <f>IF(males!K29&gt;0,males!K29,"")</f>
        <v/>
      </c>
    </row>
    <row r="7" spans="1:18" x14ac:dyDescent="0.2">
      <c r="A7" s="126" t="str">
        <f>'males_stats (μm)'!A$2</f>
        <v>Hypechiniscus flavus</v>
      </c>
      <c r="B7" s="120" t="str">
        <f>'males_stats (μm)'!B$2</f>
        <v>JP.006</v>
      </c>
      <c r="C7" s="98">
        <f>males!L1</f>
        <v>6</v>
      </c>
      <c r="D7" s="100">
        <f>IF(males!M3&gt;0,males!M3,"")</f>
        <v>971.91011235955057</v>
      </c>
      <c r="E7" s="111" t="str">
        <f>IF(males!M6&gt;0,males!M6,"")</f>
        <v/>
      </c>
      <c r="F7" s="111">
        <f>IF(males!M7&gt;0,males!M7,"")</f>
        <v>39.325842696629209</v>
      </c>
      <c r="G7" s="111">
        <f>IF(males!M8&gt;0,males!M8,"")</f>
        <v>92.696629213483135</v>
      </c>
      <c r="H7" s="111">
        <f>IF(males!M9&gt;0,males!M9,"")</f>
        <v>34.831460674157306</v>
      </c>
      <c r="I7" s="111" t="str">
        <f>IF(males!M10&gt;0,males!M10,"")</f>
        <v/>
      </c>
      <c r="J7" s="111">
        <f>IF(males!M14&gt;0,males!M14,"")</f>
        <v>14.044943820224717</v>
      </c>
      <c r="K7" s="111">
        <f>IF(males!M16&gt;0,males!M16,"")</f>
        <v>53.932584269662918</v>
      </c>
      <c r="L7" s="111" t="str">
        <f>IF(males!M17&gt;0,males!M17,"")</f>
        <v/>
      </c>
      <c r="M7" s="111">
        <f>IF(males!M20&gt;0,males!M20,"")</f>
        <v>52.80898876404494</v>
      </c>
      <c r="N7" s="111">
        <f>IF(males!M21&gt;0,males!M21,"")</f>
        <v>7.3033707865168536</v>
      </c>
      <c r="O7" s="111">
        <f>IF(males!M24&gt;0,males!M24,"")</f>
        <v>52.247191011235962</v>
      </c>
      <c r="P7" s="111">
        <f>IF(males!M25&gt;0,males!M25,"")</f>
        <v>6.7415730337078648</v>
      </c>
      <c r="Q7" s="111">
        <f>IF(males!M28&gt;0,males!M28,"")</f>
        <v>60.674157303370791</v>
      </c>
      <c r="R7" s="111" t="str">
        <f>IF(males!M29&gt;0,males!M29,"")</f>
        <v/>
      </c>
    </row>
    <row r="8" spans="1:18" x14ac:dyDescent="0.2">
      <c r="A8" s="126" t="str">
        <f>'males_stats (μm)'!A$2</f>
        <v>Hypechiniscus flavus</v>
      </c>
      <c r="B8" s="120" t="str">
        <f>'males_stats (μm)'!B$2</f>
        <v>JP.006</v>
      </c>
      <c r="C8" s="98">
        <f>males!N1</f>
        <v>7</v>
      </c>
      <c r="D8" s="100">
        <f>IF(males!O3&gt;0,males!O3,"")</f>
        <v>1000</v>
      </c>
      <c r="E8" s="111">
        <f>IF(males!O6&gt;0,males!O6,"")</f>
        <v>45.348837209302332</v>
      </c>
      <c r="F8" s="111">
        <f>IF(males!O7&gt;0,males!O7,"")</f>
        <v>38.372093023255815</v>
      </c>
      <c r="G8" s="111">
        <f>IF(males!O8&gt;0,males!O8,"")</f>
        <v>76.162790697674424</v>
      </c>
      <c r="H8" s="111">
        <f>IF(males!O9&gt;0,males!O9,"")</f>
        <v>26.162790697674421</v>
      </c>
      <c r="I8" s="111">
        <f>IF(males!O10&gt;0,males!O10,"")</f>
        <v>101.16279069767442</v>
      </c>
      <c r="J8" s="111">
        <f>IF(males!O14&gt;0,males!O14,"")</f>
        <v>16.279069767441857</v>
      </c>
      <c r="K8" s="111">
        <f>IF(males!O16&gt;0,males!O16,"")</f>
        <v>56.395348837209305</v>
      </c>
      <c r="L8" s="111">
        <f>IF(males!O17&gt;0,males!O17,"")</f>
        <v>8.720930232558139</v>
      </c>
      <c r="M8" s="111">
        <f>IF(males!O20&gt;0,males!O20,"")</f>
        <v>49.418604651162795</v>
      </c>
      <c r="N8" s="111" t="str">
        <f>IF(males!O21&gt;0,males!O21,"")</f>
        <v/>
      </c>
      <c r="O8" s="111" t="str">
        <f>IF(males!O24&gt;0,males!O24,"")</f>
        <v/>
      </c>
      <c r="P8" s="111" t="str">
        <f>IF(males!O25&gt;0,males!O25,"")</f>
        <v/>
      </c>
      <c r="Q8" s="111">
        <f>IF(males!O28&gt;0,males!O28,"")</f>
        <v>61.627906976744185</v>
      </c>
      <c r="R8" s="111" t="str">
        <f>IF(males!O29&gt;0,males!O29,"")</f>
        <v/>
      </c>
    </row>
    <row r="9" spans="1:18" x14ac:dyDescent="0.2">
      <c r="A9" s="126" t="str">
        <f>'males_stats (μm)'!A$2</f>
        <v>Hypechiniscus flavus</v>
      </c>
      <c r="B9" s="120" t="str">
        <f>'males_stats (μm)'!B$2</f>
        <v>JP.006</v>
      </c>
      <c r="C9" s="98">
        <f>males!P1</f>
        <v>8</v>
      </c>
      <c r="D9" s="100">
        <f>IF(males!Q3&gt;0,males!Q3,"")</f>
        <v>1175</v>
      </c>
      <c r="E9" s="111" t="str">
        <f>IF(males!Q6&gt;0,males!Q6,"")</f>
        <v/>
      </c>
      <c r="F9" s="111">
        <f>IF(males!Q7&gt;0,males!Q7,"")</f>
        <v>30</v>
      </c>
      <c r="G9" s="111">
        <f>IF(males!Q8&gt;0,males!Q8,"")</f>
        <v>61.250000000000007</v>
      </c>
      <c r="H9" s="111">
        <f>IF(males!Q9&gt;0,males!Q9,"")</f>
        <v>21.25</v>
      </c>
      <c r="I9" s="111">
        <f>IF(males!Q10&gt;0,males!Q10,"")</f>
        <v>93.75</v>
      </c>
      <c r="J9" s="111">
        <f>IF(males!Q14&gt;0,males!Q14,"")</f>
        <v>13.125</v>
      </c>
      <c r="K9" s="111">
        <f>IF(males!Q16&gt;0,males!Q16,"")</f>
        <v>47.5</v>
      </c>
      <c r="L9" s="111" t="str">
        <f>IF(males!Q17&gt;0,males!Q17,"")</f>
        <v/>
      </c>
      <c r="M9" s="111">
        <f>IF(males!Q20&gt;0,males!Q20,"")</f>
        <v>43.125</v>
      </c>
      <c r="N9" s="111">
        <f>IF(males!Q21&gt;0,males!Q21,"")</f>
        <v>6.25</v>
      </c>
      <c r="O9" s="111">
        <f>IF(males!Q24&gt;0,males!Q24,"")</f>
        <v>41.25</v>
      </c>
      <c r="P9" s="111" t="str">
        <f>IF(males!Q25&gt;0,males!Q25,"")</f>
        <v/>
      </c>
      <c r="Q9" s="111">
        <f>IF(males!Q28&gt;0,males!Q28,"")</f>
        <v>50.625</v>
      </c>
      <c r="R9" s="111" t="str">
        <f>IF(males!Q29&gt;0,males!Q29,"")</f>
        <v/>
      </c>
    </row>
    <row r="10" spans="1:18" x14ac:dyDescent="0.2">
      <c r="A10" s="126" t="str">
        <f>'males_stats (μm)'!A$2</f>
        <v>Hypechiniscus flavus</v>
      </c>
      <c r="B10" s="120" t="str">
        <f>'males_stats (μm)'!B$2</f>
        <v>JP.006</v>
      </c>
      <c r="C10" s="98">
        <f>males!R1</f>
        <v>9</v>
      </c>
      <c r="D10" s="100">
        <f>IF(males!S3&gt;0,males!S3,"")</f>
        <v>821.25603864734308</v>
      </c>
      <c r="E10" s="111" t="str">
        <f>IF(males!S6&gt;0,males!S6,"")</f>
        <v/>
      </c>
      <c r="F10" s="111">
        <f>IF(males!S7&gt;0,males!S7,"")</f>
        <v>43.478260869565219</v>
      </c>
      <c r="G10" s="111">
        <f>IF(males!S8&gt;0,males!S8,"")</f>
        <v>90.821256038647348</v>
      </c>
      <c r="H10" s="111">
        <f>IF(males!S9&gt;0,males!S9,"")</f>
        <v>33.816425120772948</v>
      </c>
      <c r="I10" s="111">
        <f>IF(males!S10&gt;0,males!S10,"")</f>
        <v>85.507246376811594</v>
      </c>
      <c r="J10" s="111">
        <f>IF(males!S14&gt;0,males!S14,"")</f>
        <v>17.39130434782609</v>
      </c>
      <c r="K10" s="111">
        <f>IF(males!S16&gt;0,males!S16,"")</f>
        <v>51.690821256038646</v>
      </c>
      <c r="L10" s="111">
        <f>IF(males!S17&gt;0,males!S17,"")</f>
        <v>7.729468599033817</v>
      </c>
      <c r="M10" s="111">
        <f>IF(males!S20&gt;0,males!S20,"")</f>
        <v>47.826086956521742</v>
      </c>
      <c r="N10" s="111">
        <f>IF(males!S21&gt;0,males!S21,"")</f>
        <v>6.7632850241545892</v>
      </c>
      <c r="O10" s="111">
        <f>IF(males!S24&gt;0,males!S24,"")</f>
        <v>48.792270531400966</v>
      </c>
      <c r="P10" s="111" t="str">
        <f>IF(males!S25&gt;0,males!S25,"")</f>
        <v/>
      </c>
      <c r="Q10" s="111">
        <f>IF(males!S28&gt;0,males!S28,"")</f>
        <v>56.521739130434781</v>
      </c>
      <c r="R10" s="111" t="str">
        <f>IF(males!S29&gt;0,males!S29,"")</f>
        <v/>
      </c>
    </row>
    <row r="11" spans="1:18" x14ac:dyDescent="0.2">
      <c r="A11" s="126" t="str">
        <f>'males_stats (μm)'!A$2</f>
        <v>Hypechiniscus flavus</v>
      </c>
      <c r="B11" s="120" t="str">
        <f>'males_stats (μm)'!B$2</f>
        <v>JP.006</v>
      </c>
      <c r="C11" s="98">
        <f>males!T1</f>
        <v>10</v>
      </c>
      <c r="D11" s="100">
        <f>IF(males!U3&gt;0,males!U3,"")</f>
        <v>891.30434782608711</v>
      </c>
      <c r="E11" s="111">
        <f>IF(males!U6&gt;0,males!U6,"")</f>
        <v>38.04347826086957</v>
      </c>
      <c r="F11" s="111">
        <f>IF(males!U7&gt;0,males!U7,"")</f>
        <v>33.695652173913047</v>
      </c>
      <c r="G11" s="111" t="str">
        <f>IF(males!U8&gt;0,males!U8,"")</f>
        <v/>
      </c>
      <c r="H11" s="111">
        <f>IF(males!U9&gt;0,males!U9,"")</f>
        <v>30.978260869565222</v>
      </c>
      <c r="I11" s="111" t="str">
        <f>IF(males!U10&gt;0,males!U10,"")</f>
        <v/>
      </c>
      <c r="J11" s="111">
        <f>IF(males!U14&gt;0,males!U14,"")</f>
        <v>18.478260869565219</v>
      </c>
      <c r="K11" s="111">
        <f>IF(males!U16&gt;0,males!U16,"")</f>
        <v>49.456521739130437</v>
      </c>
      <c r="L11" s="111">
        <f>IF(males!U17&gt;0,males!U17,"")</f>
        <v>7.608695652173914</v>
      </c>
      <c r="M11" s="111">
        <f>IF(males!U20&gt;0,males!U20,"")</f>
        <v>46.195652173913047</v>
      </c>
      <c r="N11" s="111" t="str">
        <f>IF(males!U21&gt;0,males!U21,"")</f>
        <v/>
      </c>
      <c r="O11" s="111">
        <f>IF(males!U24&gt;0,males!U24,"")</f>
        <v>46.195652173913047</v>
      </c>
      <c r="P11" s="111" t="str">
        <f>IF(males!U25&gt;0,males!U25,"")</f>
        <v/>
      </c>
      <c r="Q11" s="111">
        <f>IF(males!U28&gt;0,males!U28,"")</f>
        <v>58.695652173913047</v>
      </c>
      <c r="R11" s="111" t="str">
        <f>IF(males!U29&gt;0,males!U29,"")</f>
        <v/>
      </c>
    </row>
    <row r="12" spans="1:18" x14ac:dyDescent="0.2">
      <c r="A12" s="126" t="str">
        <f>'males_stats (μm)'!A$2</f>
        <v>Hypechiniscus flavus</v>
      </c>
      <c r="B12" s="120" t="str">
        <f>'males_stats (μm)'!B$2</f>
        <v>JP.006</v>
      </c>
      <c r="C12" s="98">
        <f>males!V1</f>
        <v>11</v>
      </c>
      <c r="D12" s="100">
        <f>IF(males!W3&gt;0,males!W3,"")</f>
        <v>932.20338983050851</v>
      </c>
      <c r="E12" s="111">
        <f>IF(males!W6&gt;0,males!W6,"")</f>
        <v>46.892655367231647</v>
      </c>
      <c r="F12" s="111">
        <f>IF(males!W7&gt;0,males!W7,"")</f>
        <v>35.593220338983052</v>
      </c>
      <c r="G12" s="111">
        <f>IF(males!W8&gt;0,males!W8,"")</f>
        <v>81.355932203389841</v>
      </c>
      <c r="H12" s="111">
        <f>IF(males!W9&gt;0,males!W9,"")</f>
        <v>33.333333333333336</v>
      </c>
      <c r="I12" s="111">
        <f>IF(males!W10&gt;0,males!W10,"")</f>
        <v>103.38983050847459</v>
      </c>
      <c r="J12" s="111">
        <f>IF(males!W14&gt;0,males!W14,"")</f>
        <v>16.949152542372882</v>
      </c>
      <c r="K12" s="111">
        <f>IF(males!W16&gt;0,males!W16,"")</f>
        <v>50.282485875706215</v>
      </c>
      <c r="L12" s="111">
        <f>IF(males!W17&gt;0,males!W17,"")</f>
        <v>8.4745762711864412</v>
      </c>
      <c r="M12" s="111">
        <f>IF(males!W20&gt;0,males!W20,"")</f>
        <v>48.022598870056498</v>
      </c>
      <c r="N12" s="111">
        <f>IF(males!W21&gt;0,males!W21,"")</f>
        <v>8.4745762711864412</v>
      </c>
      <c r="O12" s="111">
        <f>IF(males!W24&gt;0,males!W24,"")</f>
        <v>50.282485875706215</v>
      </c>
      <c r="P12" s="111" t="str">
        <f>IF(males!W25&gt;0,males!W25,"")</f>
        <v/>
      </c>
      <c r="Q12" s="111">
        <f>IF(males!W28&gt;0,males!W28,"")</f>
        <v>61.016949152542374</v>
      </c>
      <c r="R12" s="111" t="str">
        <f>IF(males!W29&gt;0,males!W29,"")</f>
        <v/>
      </c>
    </row>
    <row r="13" spans="1:18" x14ac:dyDescent="0.2">
      <c r="A13" s="126" t="str">
        <f>'males_stats (μm)'!A$2</f>
        <v>Hypechiniscus flavus</v>
      </c>
      <c r="B13" s="120" t="str">
        <f>'males_stats (μm)'!B$2</f>
        <v>JP.006</v>
      </c>
      <c r="C13" s="98">
        <f>males!X1</f>
        <v>12</v>
      </c>
      <c r="D13" s="100">
        <f>IF(males!Y3&gt;0,males!Y3,"")</f>
        <v>875.5980861244019</v>
      </c>
      <c r="E13" s="111">
        <f>IF(males!Y6&gt;0,males!Y6,"")</f>
        <v>43.062200956937801</v>
      </c>
      <c r="F13" s="111">
        <f>IF(males!Y7&gt;0,males!Y7,"")</f>
        <v>40.669856459330148</v>
      </c>
      <c r="G13" s="111">
        <f>IF(males!Y8&gt;0,males!Y8,"")</f>
        <v>89.95215311004786</v>
      </c>
      <c r="H13" s="111">
        <f>IF(males!Y9&gt;0,males!Y9,"")</f>
        <v>31.100478468899524</v>
      </c>
      <c r="I13" s="111">
        <f>IF(males!Y10&gt;0,males!Y10,"")</f>
        <v>90.430622009569376</v>
      </c>
      <c r="J13" s="111">
        <f>IF(males!Y14&gt;0,males!Y14,"")</f>
        <v>13.397129186602871</v>
      </c>
      <c r="K13" s="111">
        <f>IF(males!Y16&gt;0,males!Y16,"")</f>
        <v>49.282296650717711</v>
      </c>
      <c r="L13" s="111">
        <f>IF(males!Y17&gt;0,males!Y17,"")</f>
        <v>8.133971291866029</v>
      </c>
      <c r="M13" s="111">
        <f>IF(males!Y20&gt;0,males!Y20,"")</f>
        <v>47.846889952153113</v>
      </c>
      <c r="N13" s="111">
        <f>IF(males!Y21&gt;0,males!Y21,"")</f>
        <v>8.133971291866029</v>
      </c>
      <c r="O13" s="111">
        <f>IF(males!Y24&gt;0,males!Y24,"")</f>
        <v>45.933014354066984</v>
      </c>
      <c r="P13" s="111">
        <f>IF(males!Y25&gt;0,males!Y25,"")</f>
        <v>8.133971291866029</v>
      </c>
      <c r="Q13" s="111">
        <f>IF(males!Y28&gt;0,males!Y28,"")</f>
        <v>57.41626794258373</v>
      </c>
      <c r="R13" s="111" t="str">
        <f>IF(males!Y29&gt;0,males!Y29,"")</f>
        <v/>
      </c>
    </row>
    <row r="14" spans="1:18" x14ac:dyDescent="0.2">
      <c r="A14" s="126" t="str">
        <f>'males_stats (μm)'!A$2</f>
        <v>Hypechiniscus flavus</v>
      </c>
      <c r="B14" s="120" t="str">
        <f>'males_stats (μm)'!B$2</f>
        <v>JP.006</v>
      </c>
      <c r="C14" s="98">
        <f>males!Z1</f>
        <v>13</v>
      </c>
      <c r="D14" s="100">
        <f>IF(males!AA3&gt;0,males!AA3,"")</f>
        <v>994.04761904761904</v>
      </c>
      <c r="E14" s="111">
        <f>IF(males!AA6&gt;0,males!AA6,"")</f>
        <v>51.785714285714278</v>
      </c>
      <c r="F14" s="111">
        <f>IF(males!AA7&gt;0,males!AA7,"")</f>
        <v>37.5</v>
      </c>
      <c r="G14" s="111">
        <f>IF(males!AA8&gt;0,males!AA8,"")</f>
        <v>93.452380952380949</v>
      </c>
      <c r="H14" s="111">
        <f>IF(males!AA9&gt;0,males!AA9,"")</f>
        <v>29.166666666666668</v>
      </c>
      <c r="I14" s="111">
        <f>IF(males!AA10&gt;0,males!AA10,"")</f>
        <v>123.80952380952381</v>
      </c>
      <c r="J14" s="111">
        <f>IF(males!AA14&gt;0,males!AA14,"")</f>
        <v>14.880952380952381</v>
      </c>
      <c r="K14" s="111">
        <f>IF(males!AA16&gt;0,males!AA16,"")</f>
        <v>53.571428571428569</v>
      </c>
      <c r="L14" s="111" t="str">
        <f>IF(males!AA17&gt;0,males!AA17,"")</f>
        <v/>
      </c>
      <c r="M14" s="111">
        <f>IF(males!AA20&gt;0,males!AA20,"")</f>
        <v>55.952380952380956</v>
      </c>
      <c r="N14" s="111">
        <f>IF(males!AA21&gt;0,males!AA21,"")</f>
        <v>8.9285714285714288</v>
      </c>
      <c r="O14" s="111">
        <f>IF(males!AA24&gt;0,males!AA24,"")</f>
        <v>52.380952380952387</v>
      </c>
      <c r="P14" s="111" t="str">
        <f>IF(males!AA25&gt;0,males!AA25,"")</f>
        <v/>
      </c>
      <c r="Q14" s="111">
        <f>IF(males!AA28&gt;0,males!AA28,"")</f>
        <v>61.904761904761905</v>
      </c>
      <c r="R14" s="111" t="str">
        <f>IF(males!AA29&gt;0,males!AA29,"")</f>
        <v/>
      </c>
    </row>
    <row r="15" spans="1:18" x14ac:dyDescent="0.2">
      <c r="A15" s="126" t="str">
        <f>'males_stats (μm)'!A$2</f>
        <v>Hypechiniscus flavus</v>
      </c>
      <c r="B15" s="120" t="str">
        <f>'males_stats (μm)'!B$2</f>
        <v>JP.006</v>
      </c>
      <c r="C15" s="98">
        <f>males!AB1</f>
        <v>14</v>
      </c>
      <c r="D15" s="100">
        <f>IF(males!AC3&gt;0,males!AC3,"")</f>
        <v>928.57142857142867</v>
      </c>
      <c r="E15" s="111">
        <f>IF(males!AC6&gt;0,males!AC6,"")</f>
        <v>52.747252747252752</v>
      </c>
      <c r="F15" s="111">
        <f>IF(males!AC7&gt;0,males!AC7,"")</f>
        <v>35.164835164835168</v>
      </c>
      <c r="G15" s="111">
        <f>IF(males!AC8&gt;0,males!AC8,"")</f>
        <v>68.131868131868131</v>
      </c>
      <c r="H15" s="111">
        <f>IF(males!AC9&gt;0,males!AC9,"")</f>
        <v>28.021978021978022</v>
      </c>
      <c r="I15" s="111">
        <f>IF(males!AC10&gt;0,males!AC10,"")</f>
        <v>99.45054945054946</v>
      </c>
      <c r="J15" s="111">
        <f>IF(males!AC14&gt;0,males!AC14,"")</f>
        <v>13.186813186813188</v>
      </c>
      <c r="K15" s="111">
        <f>IF(males!AC16&gt;0,males!AC16,"")</f>
        <v>51.648351648351657</v>
      </c>
      <c r="L15" s="111">
        <f>IF(males!AC17&gt;0,males!AC17,"")</f>
        <v>8.2417582417582409</v>
      </c>
      <c r="M15" s="111" t="str">
        <f>IF(males!AC20&gt;0,males!AC20,"")</f>
        <v/>
      </c>
      <c r="N15" s="111" t="str">
        <f>IF(males!AC21&gt;0,males!AC21,"")</f>
        <v/>
      </c>
      <c r="O15" s="111" t="str">
        <f>IF(males!AC24&gt;0,males!AC24,"")</f>
        <v/>
      </c>
      <c r="P15" s="111" t="str">
        <f>IF(males!AC25&gt;0,males!AC25,"")</f>
        <v/>
      </c>
      <c r="Q15" s="111">
        <f>IF(males!AC28&gt;0,males!AC28,"")</f>
        <v>56.593406593406606</v>
      </c>
      <c r="R15" s="111" t="str">
        <f>IF(males!AC29&gt;0,males!AC29,"")</f>
        <v/>
      </c>
    </row>
    <row r="16" spans="1:18" x14ac:dyDescent="0.2">
      <c r="A16" s="126" t="str">
        <f>'males_stats (μm)'!A$2</f>
        <v>Hypechiniscus flavus</v>
      </c>
      <c r="B16" s="120" t="str">
        <f>'males_stats (μm)'!B$2</f>
        <v>JP.006</v>
      </c>
      <c r="C16" s="98">
        <f>males!AD1</f>
        <v>15</v>
      </c>
      <c r="D16" s="100">
        <f>IF(males!AE3&gt;0,males!AE3,"")</f>
        <v>866.99507389162568</v>
      </c>
      <c r="E16" s="111">
        <f>IF(males!AE6&gt;0,males!AE6,"")</f>
        <v>42.364532019704434</v>
      </c>
      <c r="F16" s="111">
        <f>IF(males!AE7&gt;0,males!AE7,"")</f>
        <v>25.615763546798032</v>
      </c>
      <c r="G16" s="111">
        <f>IF(males!AE8&gt;0,males!AE8,"")</f>
        <v>72.41379310344827</v>
      </c>
      <c r="H16" s="111">
        <f>IF(males!AE9&gt;0,males!AE9,"")</f>
        <v>27.586206896551722</v>
      </c>
      <c r="I16" s="111">
        <f>IF(males!AE10&gt;0,males!AE10,"")</f>
        <v>85.221674876847288</v>
      </c>
      <c r="J16" s="111">
        <f>IF(males!AE14&gt;0,males!AE14,"")</f>
        <v>12.807881773399016</v>
      </c>
      <c r="K16" s="111">
        <f>IF(males!AE16&gt;0,males!AE16,"")</f>
        <v>45.812807881773395</v>
      </c>
      <c r="L16" s="111">
        <f>IF(males!AE17&gt;0,males!AE17,"")</f>
        <v>8.3743842364532011</v>
      </c>
      <c r="M16" s="111">
        <f>IF(males!AE20&gt;0,males!AE20,"")</f>
        <v>46.798029556650242</v>
      </c>
      <c r="N16" s="111">
        <f>IF(males!AE21&gt;0,males!AE21,"")</f>
        <v>9.8522167487684715</v>
      </c>
      <c r="O16" s="111">
        <f>IF(males!AE24&gt;0,males!AE24,"")</f>
        <v>47.290640394088669</v>
      </c>
      <c r="P16" s="111">
        <f>IF(males!AE25&gt;0,males!AE25,"")</f>
        <v>9.8522167487684715</v>
      </c>
      <c r="Q16" s="111">
        <f>IF(males!AE28&gt;0,males!AE28,"")</f>
        <v>58.128078817734</v>
      </c>
      <c r="R16" s="111">
        <f>IF(males!AE29&gt;0,males!AE29,"")</f>
        <v>10.344827586206897</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00"/>
  </sheetPr>
  <dimension ref="A1:Y5"/>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9.28515625" style="127" bestFit="1" customWidth="1"/>
    <col min="2" max="2" width="16.85546875" style="78" customWidth="1"/>
    <col min="3" max="3" width="9.140625" style="64"/>
    <col min="4" max="4" width="9.140625" style="63" customWidth="1"/>
    <col min="5" max="10" width="9.140625" style="63"/>
    <col min="11" max="12" width="11.28515625" style="63" customWidth="1"/>
    <col min="13" max="13" width="9.140625" style="63"/>
    <col min="14" max="15" width="6.7109375" style="63" customWidth="1"/>
    <col min="16" max="16" width="12.5703125" style="63" customWidth="1"/>
    <col min="17" max="18" width="6.7109375" style="63" customWidth="1"/>
    <col min="19" max="19" width="12.5703125" style="63" customWidth="1"/>
    <col min="20" max="21" width="6.7109375" style="63" customWidth="1"/>
    <col min="22" max="22" width="12.5703125" style="63" customWidth="1"/>
    <col min="23" max="24" width="6.7109375" style="63" customWidth="1"/>
    <col min="25" max="25" width="12.5703125" style="63" customWidth="1"/>
    <col min="26" max="16384" width="9.140625" style="63"/>
  </cols>
  <sheetData>
    <row r="1" spans="1:25" ht="38.25" x14ac:dyDescent="0.2">
      <c r="A1" s="125" t="s">
        <v>46</v>
      </c>
      <c r="B1" s="79" t="s">
        <v>47</v>
      </c>
      <c r="C1" s="65" t="s">
        <v>30</v>
      </c>
      <c r="D1" s="80" t="s">
        <v>4</v>
      </c>
      <c r="E1" s="80" t="s">
        <v>23</v>
      </c>
      <c r="F1" s="80" t="s">
        <v>31</v>
      </c>
      <c r="G1" s="80" t="s">
        <v>32</v>
      </c>
      <c r="H1" s="80" t="s">
        <v>33</v>
      </c>
      <c r="I1" s="80" t="s">
        <v>34</v>
      </c>
      <c r="J1" s="80" t="s">
        <v>35</v>
      </c>
      <c r="K1" s="80" t="s">
        <v>36</v>
      </c>
      <c r="L1" s="80" t="s">
        <v>37</v>
      </c>
      <c r="M1" s="80" t="s">
        <v>5</v>
      </c>
      <c r="N1" s="80" t="s">
        <v>48</v>
      </c>
      <c r="O1" s="80" t="s">
        <v>49</v>
      </c>
      <c r="P1" s="80" t="s">
        <v>50</v>
      </c>
      <c r="Q1" s="80" t="s">
        <v>51</v>
      </c>
      <c r="R1" s="80" t="s">
        <v>52</v>
      </c>
      <c r="S1" s="80" t="s">
        <v>53</v>
      </c>
      <c r="T1" s="80" t="s">
        <v>54</v>
      </c>
      <c r="U1" s="80" t="s">
        <v>55</v>
      </c>
      <c r="V1" s="80" t="s">
        <v>56</v>
      </c>
      <c r="W1" s="80" t="s">
        <v>57</v>
      </c>
      <c r="X1" s="80" t="s">
        <v>58</v>
      </c>
      <c r="Y1" s="80" t="s">
        <v>59</v>
      </c>
    </row>
    <row r="2" spans="1:25" x14ac:dyDescent="0.2">
      <c r="A2" s="126" t="str">
        <f>'general info'!D2</f>
        <v>Hypechiniscus flavus</v>
      </c>
      <c r="B2" s="119" t="str">
        <f>'general info'!D3</f>
        <v>JP.006</v>
      </c>
      <c r="C2" s="98">
        <f>juveniles!B1</f>
        <v>1</v>
      </c>
      <c r="D2" s="99">
        <f>IF(juveniles!B3&gt;0,juveniles!B3,"")</f>
        <v>152</v>
      </c>
      <c r="E2" s="103">
        <f>IF(juveniles!B4&gt;0,juveniles!B4,"")</f>
        <v>15.7</v>
      </c>
      <c r="F2" s="103">
        <f>IF(juveniles!B6&gt;0,juveniles!B6,"")</f>
        <v>6.2</v>
      </c>
      <c r="G2" s="103">
        <f>IF(juveniles!B7&gt;0,juveniles!B7,"")</f>
        <v>5.5</v>
      </c>
      <c r="H2" s="103">
        <f>IF(juveniles!B8&gt;0,juveniles!B8,"")</f>
        <v>9.6999999999999993</v>
      </c>
      <c r="I2" s="103">
        <f>IF(juveniles!B9&gt;0,juveniles!B9,"")</f>
        <v>4.2</v>
      </c>
      <c r="J2" s="103">
        <f>IF(juveniles!B10&gt;0,juveniles!B10,"")</f>
        <v>17.399999999999999</v>
      </c>
      <c r="K2" s="104">
        <f>IF(juveniles!B11&gt;0,juveniles!B11,"")</f>
        <v>0.11447368421052631</v>
      </c>
      <c r="L2" s="105">
        <f>IF(juveniles!B12&gt;0,juveniles!B12,"")</f>
        <v>0.63917525773195882</v>
      </c>
      <c r="M2" s="103" t="str">
        <f>IF(juveniles!B14&gt;0,juveniles!B14,"")</f>
        <v/>
      </c>
      <c r="N2" s="103">
        <f>IF(juveniles!B16&gt;0,juveniles!B16,"")</f>
        <v>8.3000000000000007</v>
      </c>
      <c r="O2" s="103">
        <f>IF(juveniles!B17&gt;0,juveniles!B17,"")</f>
        <v>1.2</v>
      </c>
      <c r="P2" s="104">
        <f>IF(juveniles!B18&gt;0,juveniles!B18,"")</f>
        <v>0.14457831325301204</v>
      </c>
      <c r="Q2" s="103">
        <f>IF(juveniles!B20&gt;0,juveniles!B20,"")</f>
        <v>7.8</v>
      </c>
      <c r="R2" s="103" t="str">
        <f>IF(juveniles!B21&gt;0,juveniles!B21,"")</f>
        <v/>
      </c>
      <c r="S2" s="104" t="str">
        <f>IF(juveniles!B22&gt;0,juveniles!B22,"")</f>
        <v/>
      </c>
      <c r="T2" s="103">
        <f>IF(juveniles!B24&gt;0,juveniles!B24,"")</f>
        <v>7.4</v>
      </c>
      <c r="U2" s="106">
        <f>IF(juveniles!B25&gt;0,juveniles!B25,"")</f>
        <v>0.9</v>
      </c>
      <c r="V2" s="107">
        <f>IF(juveniles!B26&gt;0,juveniles!B26,"")</f>
        <v>0.12162162162162161</v>
      </c>
      <c r="W2" s="106">
        <f>IF(juveniles!B28&gt;0,juveniles!B28,"")</f>
        <v>9.3000000000000007</v>
      </c>
      <c r="X2" s="106" t="str">
        <f>IF(juveniles!B29&gt;0,juveniles!B29,"")</f>
        <v/>
      </c>
      <c r="Y2" s="107" t="str">
        <f>IF(juveniles!B30&gt;0,juveniles!B30,"")</f>
        <v/>
      </c>
    </row>
    <row r="3" spans="1:25" x14ac:dyDescent="0.2">
      <c r="A3" s="125" t="str">
        <f t="shared" ref="A3:B5" si="0">A$2</f>
        <v>Hypechiniscus flavus</v>
      </c>
      <c r="B3" s="77" t="str">
        <f>B$2</f>
        <v>JP.006</v>
      </c>
      <c r="C3" s="98">
        <f>juveniles!D1</f>
        <v>2</v>
      </c>
      <c r="D3" s="99">
        <f>IF(juveniles!D3&gt;0,juveniles!D3,"")</f>
        <v>143</v>
      </c>
      <c r="E3" s="108">
        <f>IF(juveniles!D4&gt;0,juveniles!D4,"")</f>
        <v>15.5</v>
      </c>
      <c r="F3" s="108">
        <f>IF(juveniles!D6&gt;0,juveniles!D6,"")</f>
        <v>6.1</v>
      </c>
      <c r="G3" s="108">
        <f>IF(juveniles!D7&gt;0,juveniles!D7,"")</f>
        <v>4.8</v>
      </c>
      <c r="H3" s="108">
        <f>IF(juveniles!D8&gt;0,juveniles!D8,"")</f>
        <v>9.9</v>
      </c>
      <c r="I3" s="108" t="str">
        <f>IF(juveniles!D9&gt;0,juveniles!D9,"")</f>
        <v/>
      </c>
      <c r="J3" s="108">
        <f>IF(juveniles!D10&gt;0,juveniles!D10,"")</f>
        <v>15.5</v>
      </c>
      <c r="K3" s="107">
        <f>IF(juveniles!D11&gt;0,juveniles!D11,"")</f>
        <v>0.10839160839160839</v>
      </c>
      <c r="L3" s="109">
        <f>IF(juveniles!D12&gt;0,juveniles!D12,"")</f>
        <v>0.61616161616161613</v>
      </c>
      <c r="M3" s="108">
        <f>IF(juveniles!D14&gt;0,juveniles!D14,"")</f>
        <v>2.2999999999999998</v>
      </c>
      <c r="N3" s="108">
        <f>IF(juveniles!D16&gt;0,juveniles!D16,"")</f>
        <v>7.1</v>
      </c>
      <c r="O3" s="108">
        <f>IF(juveniles!D17&gt;0,juveniles!D17,"")</f>
        <v>1.1000000000000001</v>
      </c>
      <c r="P3" s="107">
        <f>IF(juveniles!D18&gt;0,juveniles!D18,"")</f>
        <v>0.15492957746478875</v>
      </c>
      <c r="Q3" s="108">
        <f>IF(juveniles!D20&gt;0,juveniles!D20,"")</f>
        <v>7.9</v>
      </c>
      <c r="R3" s="108">
        <f>IF(juveniles!D21&gt;0,juveniles!D21,"")</f>
        <v>1.1000000000000001</v>
      </c>
      <c r="S3" s="107">
        <f>IF(juveniles!D22&gt;0,juveniles!D22,"")</f>
        <v>0.13924050632911392</v>
      </c>
      <c r="T3" s="108">
        <f>IF(juveniles!D24&gt;0,juveniles!D24,"")</f>
        <v>7.5</v>
      </c>
      <c r="U3" s="106">
        <f>IF(juveniles!D25&gt;0,juveniles!D25,"")</f>
        <v>1.1000000000000001</v>
      </c>
      <c r="V3" s="107">
        <f>IF(juveniles!D26&gt;0,juveniles!D26,"")</f>
        <v>0.14666666666666667</v>
      </c>
      <c r="W3" s="106">
        <f>IF(juveniles!D28&gt;0,juveniles!D28,"")</f>
        <v>8.6999999999999993</v>
      </c>
      <c r="X3" s="106">
        <f>IF(juveniles!D29&gt;0,juveniles!D29,"")</f>
        <v>1.3</v>
      </c>
      <c r="Y3" s="107">
        <f>IF(juveniles!D30&gt;0,juveniles!D30,"")</f>
        <v>0.14942528735632185</v>
      </c>
    </row>
    <row r="4" spans="1:25" x14ac:dyDescent="0.2">
      <c r="A4" s="125" t="str">
        <f t="shared" si="0"/>
        <v>Hypechiniscus flavus</v>
      </c>
      <c r="B4" s="77" t="str">
        <f t="shared" si="0"/>
        <v>JP.006</v>
      </c>
      <c r="C4" s="98">
        <f>juveniles!F1</f>
        <v>3</v>
      </c>
      <c r="D4" s="99">
        <f>IF(juveniles!F3&gt;0,juveniles!F3,"")</f>
        <v>137</v>
      </c>
      <c r="E4" s="108">
        <f>IF(juveniles!F4&gt;0,juveniles!F4,"")</f>
        <v>16</v>
      </c>
      <c r="F4" s="108">
        <f>IF(juveniles!F6&gt;0,juveniles!F6,"")</f>
        <v>6.2</v>
      </c>
      <c r="G4" s="108">
        <f>IF(juveniles!F7&gt;0,juveniles!F7,"")</f>
        <v>4.8</v>
      </c>
      <c r="H4" s="108">
        <f>IF(juveniles!F8&gt;0,juveniles!F8,"")</f>
        <v>10.9</v>
      </c>
      <c r="I4" s="108">
        <f>IF(juveniles!F9&gt;0,juveniles!F9,"")</f>
        <v>3.8</v>
      </c>
      <c r="J4" s="108">
        <f>IF(juveniles!F10&gt;0,juveniles!F10,"")</f>
        <v>15.6</v>
      </c>
      <c r="K4" s="107">
        <f>IF(juveniles!F11&gt;0,juveniles!F11,"")</f>
        <v>0.11386861313868613</v>
      </c>
      <c r="L4" s="109">
        <f>IF(juveniles!F12&gt;0,juveniles!F12,"")</f>
        <v>0.56880733944954132</v>
      </c>
      <c r="M4" s="108" t="str">
        <f>IF(juveniles!F14&gt;0,juveniles!F14,"")</f>
        <v/>
      </c>
      <c r="N4" s="108">
        <f>IF(juveniles!F16&gt;0,juveniles!F16,"")</f>
        <v>8.1</v>
      </c>
      <c r="O4" s="108" t="str">
        <f>IF(juveniles!F17&gt;0,juveniles!F17,"")</f>
        <v/>
      </c>
      <c r="P4" s="107" t="str">
        <f>IF(juveniles!F18&gt;0,juveniles!F18,"")</f>
        <v/>
      </c>
      <c r="Q4" s="108">
        <f>IF(juveniles!F20&gt;0,juveniles!F20,"")</f>
        <v>7.6</v>
      </c>
      <c r="R4" s="108" t="str">
        <f>IF(juveniles!F21&gt;0,juveniles!F21,"")</f>
        <v/>
      </c>
      <c r="S4" s="107" t="str">
        <f>IF(juveniles!F22&gt;0,juveniles!F22,"")</f>
        <v/>
      </c>
      <c r="T4" s="108">
        <f>IF(juveniles!F24&gt;0,juveniles!F24,"")</f>
        <v>7.8</v>
      </c>
      <c r="U4" s="106" t="str">
        <f>IF(juveniles!F25&gt;0,juveniles!F25,"")</f>
        <v/>
      </c>
      <c r="V4" s="107" t="str">
        <f>IF(juveniles!F26&gt;0,juveniles!F26,"")</f>
        <v/>
      </c>
      <c r="W4" s="106">
        <f>IF(juveniles!F28&gt;0,juveniles!F28,"")</f>
        <v>8.3000000000000007</v>
      </c>
      <c r="X4" s="106" t="str">
        <f>IF(juveniles!F29&gt;0,juveniles!F29,"")</f>
        <v/>
      </c>
      <c r="Y4" s="107" t="str">
        <f>IF(juveniles!F30&gt;0,juveniles!F30,"")</f>
        <v/>
      </c>
    </row>
    <row r="5" spans="1:25" x14ac:dyDescent="0.2">
      <c r="A5" s="125" t="str">
        <f t="shared" si="0"/>
        <v>Hypechiniscus flavus</v>
      </c>
      <c r="B5" s="77" t="str">
        <f t="shared" si="0"/>
        <v>JP.006</v>
      </c>
      <c r="C5" s="98">
        <f>juveniles!H1</f>
        <v>4</v>
      </c>
      <c r="D5" s="99">
        <f>IF(juveniles!H3&gt;0,juveniles!H3,"")</f>
        <v>139</v>
      </c>
      <c r="E5" s="108">
        <f>IF(juveniles!H4&gt;0,juveniles!H4,"")</f>
        <v>16.2</v>
      </c>
      <c r="F5" s="108">
        <f>IF(juveniles!H6&gt;0,juveniles!H6,"")</f>
        <v>6.2</v>
      </c>
      <c r="G5" s="108">
        <f>IF(juveniles!H7&gt;0,juveniles!H7,"")</f>
        <v>4.5</v>
      </c>
      <c r="H5" s="108">
        <f>IF(juveniles!H8&gt;0,juveniles!H8,"")</f>
        <v>10.3</v>
      </c>
      <c r="I5" s="108">
        <f>IF(juveniles!H9&gt;0,juveniles!H9,"")</f>
        <v>3.7</v>
      </c>
      <c r="J5" s="108">
        <f>IF(juveniles!H10&gt;0,juveniles!H10,"")</f>
        <v>16.2</v>
      </c>
      <c r="K5" s="107">
        <f>IF(juveniles!H11&gt;0,juveniles!H11,"")</f>
        <v>0.11654676258992805</v>
      </c>
      <c r="L5" s="109">
        <f>IF(juveniles!H12&gt;0,juveniles!H12,"")</f>
        <v>0.60194174757281549</v>
      </c>
      <c r="M5" s="108" t="str">
        <f>IF(juveniles!H14&gt;0,juveniles!H14,"")</f>
        <v/>
      </c>
      <c r="N5" s="108">
        <f>IF(juveniles!H16&gt;0,juveniles!H16,"")</f>
        <v>7.2</v>
      </c>
      <c r="O5" s="108" t="str">
        <f>IF(juveniles!H17&gt;0,juveniles!H17,"")</f>
        <v/>
      </c>
      <c r="P5" s="107" t="str">
        <f>IF(juveniles!H18&gt;0,juveniles!H18,"")</f>
        <v/>
      </c>
      <c r="Q5" s="108">
        <f>IF(juveniles!H20&gt;0,juveniles!H20,"")</f>
        <v>7.4</v>
      </c>
      <c r="R5" s="108" t="str">
        <f>IF(juveniles!H21&gt;0,juveniles!H21,"")</f>
        <v/>
      </c>
      <c r="S5" s="107" t="str">
        <f>IF(juveniles!H22&gt;0,juveniles!H22,"")</f>
        <v/>
      </c>
      <c r="T5" s="108">
        <f>IF(juveniles!H24&gt;0,juveniles!H24,"")</f>
        <v>7.4</v>
      </c>
      <c r="U5" s="106" t="str">
        <f>IF(juveniles!H25&gt;0,juveniles!H25,"")</f>
        <v/>
      </c>
      <c r="V5" s="107" t="str">
        <f>IF(juveniles!H26&gt;0,juveniles!H26,"")</f>
        <v/>
      </c>
      <c r="W5" s="106">
        <f>IF(juveniles!H28&gt;0,juveniles!H28,"")</f>
        <v>7.6</v>
      </c>
      <c r="X5" s="106">
        <f>IF(juveniles!H29&gt;0,juveniles!H29,"")</f>
        <v>1</v>
      </c>
      <c r="Y5" s="107">
        <f>IF(juveniles!H30&gt;0,juveniles!H30,"")</f>
        <v>0.13157894736842105</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CC00"/>
  </sheetPr>
  <dimension ref="A1:R5"/>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19.28515625" style="127" bestFit="1" customWidth="1"/>
    <col min="2" max="2" width="16.85546875" style="78" customWidth="1"/>
    <col min="3" max="3" width="9.140625" style="64"/>
    <col min="4" max="4" width="9.140625" style="63" customWidth="1"/>
    <col min="5" max="10" width="9.140625" style="63"/>
    <col min="11" max="18" width="6.7109375" style="63" customWidth="1"/>
    <col min="19" max="16384" width="9.140625" style="63"/>
  </cols>
  <sheetData>
    <row r="1" spans="1:18" ht="38.25" x14ac:dyDescent="0.2">
      <c r="A1" s="125" t="s">
        <v>46</v>
      </c>
      <c r="B1" s="79" t="s">
        <v>47</v>
      </c>
      <c r="C1" s="65" t="s">
        <v>30</v>
      </c>
      <c r="D1" s="80" t="s">
        <v>4</v>
      </c>
      <c r="E1" s="80" t="s">
        <v>31</v>
      </c>
      <c r="F1" s="80" t="s">
        <v>32</v>
      </c>
      <c r="G1" s="80" t="s">
        <v>33</v>
      </c>
      <c r="H1" s="80" t="s">
        <v>34</v>
      </c>
      <c r="I1" s="80" t="s">
        <v>35</v>
      </c>
      <c r="J1" s="80" t="s">
        <v>5</v>
      </c>
      <c r="K1" s="80" t="s">
        <v>48</v>
      </c>
      <c r="L1" s="80" t="s">
        <v>49</v>
      </c>
      <c r="M1" s="80" t="s">
        <v>51</v>
      </c>
      <c r="N1" s="80" t="s">
        <v>52</v>
      </c>
      <c r="O1" s="80" t="s">
        <v>54</v>
      </c>
      <c r="P1" s="80" t="s">
        <v>55</v>
      </c>
      <c r="Q1" s="80" t="s">
        <v>57</v>
      </c>
      <c r="R1" s="80" t="s">
        <v>58</v>
      </c>
    </row>
    <row r="2" spans="1:18" x14ac:dyDescent="0.2">
      <c r="A2" s="125" t="str">
        <f>'juveniles_stats (μm)'!A$2</f>
        <v>Hypechiniscus flavus</v>
      </c>
      <c r="B2" s="76" t="str">
        <f>'juveniles_stats (μm)'!B$2</f>
        <v>JP.006</v>
      </c>
      <c r="C2" s="98">
        <f>juveniles!B1</f>
        <v>1</v>
      </c>
      <c r="D2" s="100">
        <f>IF(juveniles!C3&gt;0,juveniles!C3,"")</f>
        <v>968.15286624203816</v>
      </c>
      <c r="E2" s="110">
        <f>IF(juveniles!C6&gt;0,juveniles!C6,"")</f>
        <v>39.490445859872615</v>
      </c>
      <c r="F2" s="110">
        <f>IF(juveniles!C7&gt;0,juveniles!C7,"")</f>
        <v>35.031847133757964</v>
      </c>
      <c r="G2" s="110">
        <f>IF(juveniles!C8&gt;0,juveniles!C8,"")</f>
        <v>61.783439490445858</v>
      </c>
      <c r="H2" s="110">
        <f>IF(juveniles!C9&gt;0,juveniles!C9,"")</f>
        <v>26.751592356687897</v>
      </c>
      <c r="I2" s="110">
        <f>IF(juveniles!C10&gt;0,juveniles!C10,"")</f>
        <v>110.828025477707</v>
      </c>
      <c r="J2" s="110" t="str">
        <f>IF(juveniles!C14&gt;0,juveniles!C14,"")</f>
        <v/>
      </c>
      <c r="K2" s="110">
        <f>IF(juveniles!C16&gt;0,juveniles!C16,"")</f>
        <v>52.866242038216569</v>
      </c>
      <c r="L2" s="110">
        <f>IF(juveniles!C17&gt;0,juveniles!C17,"")</f>
        <v>7.6433121019108281</v>
      </c>
      <c r="M2" s="110">
        <f>IF(juveniles!C20&gt;0,juveniles!C20,"")</f>
        <v>49.681528662420384</v>
      </c>
      <c r="N2" s="110" t="str">
        <f>IF(juveniles!C21&gt;0,juveniles!C21,"")</f>
        <v/>
      </c>
      <c r="O2" s="110">
        <f>IF(juveniles!C24&gt;0,juveniles!C24,"")</f>
        <v>47.133757961783445</v>
      </c>
      <c r="P2" s="111">
        <f>IF(juveniles!C25&gt;0,juveniles!C25,"")</f>
        <v>5.7324840764331215</v>
      </c>
      <c r="Q2" s="111">
        <f>IF(juveniles!C28&gt;0,juveniles!C28,"")</f>
        <v>59.235668789808926</v>
      </c>
      <c r="R2" s="111" t="str">
        <f>IF(juveniles!C29&gt;0,juveniles!C29,"")</f>
        <v/>
      </c>
    </row>
    <row r="3" spans="1:18" x14ac:dyDescent="0.2">
      <c r="A3" s="125" t="str">
        <f>'juveniles_stats (μm)'!A$2</f>
        <v>Hypechiniscus flavus</v>
      </c>
      <c r="B3" s="76" t="str">
        <f>'juveniles_stats (μm)'!B$2</f>
        <v>JP.006</v>
      </c>
      <c r="C3" s="98">
        <f>juveniles!D1</f>
        <v>2</v>
      </c>
      <c r="D3" s="100">
        <f>IF(juveniles!E3&gt;0,juveniles!E3,"")</f>
        <v>922.58064516129036</v>
      </c>
      <c r="E3" s="111">
        <f>IF(juveniles!E6&gt;0,juveniles!E6,"")</f>
        <v>39.354838709677416</v>
      </c>
      <c r="F3" s="111">
        <f>IF(juveniles!E7&gt;0,juveniles!E7,"")</f>
        <v>30.967741935483872</v>
      </c>
      <c r="G3" s="111">
        <f>IF(juveniles!E8&gt;0,juveniles!E8,"")</f>
        <v>63.870967741935495</v>
      </c>
      <c r="H3" s="111" t="str">
        <f>IF(juveniles!E9&gt;0,juveniles!E9,"")</f>
        <v/>
      </c>
      <c r="I3" s="111">
        <f>IF(juveniles!E10&gt;0,juveniles!E10,"")</f>
        <v>100</v>
      </c>
      <c r="J3" s="111">
        <f>IF(juveniles!E14&gt;0,juveniles!E14,"")</f>
        <v>14.838709677419354</v>
      </c>
      <c r="K3" s="111">
        <f>IF(juveniles!E16&gt;0,juveniles!E16,"")</f>
        <v>45.806451612903224</v>
      </c>
      <c r="L3" s="111">
        <f>IF(juveniles!E17&gt;0,juveniles!E17,"")</f>
        <v>7.096774193548387</v>
      </c>
      <c r="M3" s="111">
        <f>IF(juveniles!E20&gt;0,juveniles!E20,"")</f>
        <v>50.967741935483865</v>
      </c>
      <c r="N3" s="111">
        <f>IF(juveniles!E21&gt;0,juveniles!E21,"")</f>
        <v>7.096774193548387</v>
      </c>
      <c r="O3" s="111">
        <f>IF(juveniles!E24&gt;0,juveniles!E24,"")</f>
        <v>48.387096774193552</v>
      </c>
      <c r="P3" s="111">
        <f>IF(juveniles!E25&gt;0,juveniles!E25,"")</f>
        <v>7.096774193548387</v>
      </c>
      <c r="Q3" s="111">
        <f>IF(juveniles!E28&gt;0,juveniles!E28,"")</f>
        <v>56.129032258064512</v>
      </c>
      <c r="R3" s="111">
        <f>IF(juveniles!E29&gt;0,juveniles!E29,"")</f>
        <v>8.3870967741935498</v>
      </c>
    </row>
    <row r="4" spans="1:18" x14ac:dyDescent="0.2">
      <c r="A4" s="125" t="str">
        <f>'juveniles_stats (μm)'!A$2</f>
        <v>Hypechiniscus flavus</v>
      </c>
      <c r="B4" s="76" t="str">
        <f>'juveniles_stats (μm)'!B$2</f>
        <v>JP.006</v>
      </c>
      <c r="C4" s="98">
        <f>juveniles!F1</f>
        <v>3</v>
      </c>
      <c r="D4" s="100">
        <f>IF(juveniles!G3&gt;0,juveniles!G3,"")</f>
        <v>856.25</v>
      </c>
      <c r="E4" s="111">
        <f>IF(juveniles!G6&gt;0,juveniles!G6,"")</f>
        <v>38.75</v>
      </c>
      <c r="F4" s="111">
        <f>IF(juveniles!G7&gt;0,juveniles!G7,"")</f>
        <v>30</v>
      </c>
      <c r="G4" s="111">
        <f>IF(juveniles!G8&gt;0,juveniles!G8,"")</f>
        <v>68.125</v>
      </c>
      <c r="H4" s="111">
        <f>IF(juveniles!G9&gt;0,juveniles!G9,"")</f>
        <v>23.75</v>
      </c>
      <c r="I4" s="111">
        <f>IF(juveniles!G10&gt;0,juveniles!G10,"")</f>
        <v>97.5</v>
      </c>
      <c r="J4" s="111" t="str">
        <f>IF(juveniles!G14&gt;0,juveniles!G14,"")</f>
        <v/>
      </c>
      <c r="K4" s="111">
        <f>IF(juveniles!G16&gt;0,juveniles!G16,"")</f>
        <v>50.625</v>
      </c>
      <c r="L4" s="111" t="str">
        <f>IF(juveniles!G17&gt;0,juveniles!G17,"")</f>
        <v/>
      </c>
      <c r="M4" s="111">
        <f>IF(juveniles!G20&gt;0,juveniles!G20,"")</f>
        <v>47.5</v>
      </c>
      <c r="N4" s="111" t="str">
        <f>IF(juveniles!G21&gt;0,juveniles!G21,"")</f>
        <v/>
      </c>
      <c r="O4" s="111">
        <f>IF(juveniles!G24&gt;0,juveniles!G24,"")</f>
        <v>48.75</v>
      </c>
      <c r="P4" s="111" t="str">
        <f>IF(juveniles!G25&gt;0,juveniles!G25,"")</f>
        <v/>
      </c>
      <c r="Q4" s="111">
        <f>IF(juveniles!G28&gt;0,juveniles!G28,"")</f>
        <v>51.875000000000007</v>
      </c>
      <c r="R4" s="111" t="str">
        <f>IF(juveniles!G29&gt;0,juveniles!G29,"")</f>
        <v/>
      </c>
    </row>
    <row r="5" spans="1:18" x14ac:dyDescent="0.2">
      <c r="A5" s="125" t="str">
        <f>'juveniles_stats (μm)'!A$2</f>
        <v>Hypechiniscus flavus</v>
      </c>
      <c r="B5" s="76" t="str">
        <f>'juveniles_stats (μm)'!B$2</f>
        <v>JP.006</v>
      </c>
      <c r="C5" s="98">
        <f>juveniles!H1</f>
        <v>4</v>
      </c>
      <c r="D5" s="100">
        <f>IF(juveniles!I3&gt;0,juveniles!I3,"")</f>
        <v>858.02469135802471</v>
      </c>
      <c r="E5" s="111">
        <f>IF(juveniles!I6&gt;0,juveniles!I6,"")</f>
        <v>38.271604938271608</v>
      </c>
      <c r="F5" s="111">
        <f>IF(juveniles!I7&gt;0,juveniles!I7,"")</f>
        <v>27.777777777777779</v>
      </c>
      <c r="G5" s="111">
        <f>IF(juveniles!I8&gt;0,juveniles!I8,"")</f>
        <v>63.580246913580254</v>
      </c>
      <c r="H5" s="111">
        <f>IF(juveniles!I9&gt;0,juveniles!I9,"")</f>
        <v>22.839506172839506</v>
      </c>
      <c r="I5" s="111">
        <f>IF(juveniles!I10&gt;0,juveniles!I10,"")</f>
        <v>100</v>
      </c>
      <c r="J5" s="111" t="str">
        <f>IF(juveniles!I14&gt;0,juveniles!I14,"")</f>
        <v/>
      </c>
      <c r="K5" s="111">
        <f>IF(juveniles!I16&gt;0,juveniles!I16,"")</f>
        <v>44.44444444444445</v>
      </c>
      <c r="L5" s="111" t="str">
        <f>IF(juveniles!I17&gt;0,juveniles!I17,"")</f>
        <v/>
      </c>
      <c r="M5" s="111">
        <f>IF(juveniles!I20&gt;0,juveniles!I20,"")</f>
        <v>45.679012345679013</v>
      </c>
      <c r="N5" s="111" t="str">
        <f>IF(juveniles!I21&gt;0,juveniles!I21,"")</f>
        <v/>
      </c>
      <c r="O5" s="111">
        <f>IF(juveniles!I24&gt;0,juveniles!I24,"")</f>
        <v>45.679012345679013</v>
      </c>
      <c r="P5" s="111" t="str">
        <f>IF(juveniles!I25&gt;0,juveniles!I25,"")</f>
        <v/>
      </c>
      <c r="Q5" s="111">
        <f>IF(juveniles!I28&gt;0,juveniles!I28,"")</f>
        <v>46.913580246913575</v>
      </c>
      <c r="R5" s="111">
        <f>IF(juveniles!I29&gt;0,juveniles!I29,"")</f>
        <v>6.1728395061728403</v>
      </c>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66"/>
  </sheetPr>
  <dimension ref="A1:Y2"/>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9.28515625" style="127" bestFit="1" customWidth="1"/>
    <col min="2" max="2" width="16.85546875" style="78" customWidth="1"/>
    <col min="3" max="3" width="9.140625" style="64"/>
    <col min="4" max="4" width="9.140625" style="63" customWidth="1"/>
    <col min="5" max="10" width="9.140625" style="63"/>
    <col min="11" max="12" width="11.28515625" style="63" customWidth="1"/>
    <col min="13" max="13" width="9.140625" style="63"/>
    <col min="14" max="15" width="6.7109375" style="63" customWidth="1"/>
    <col min="16" max="16" width="12.5703125" style="63" customWidth="1"/>
    <col min="17" max="18" width="6.7109375" style="63" customWidth="1"/>
    <col min="19" max="19" width="12.5703125" style="63" customWidth="1"/>
    <col min="20" max="21" width="6.7109375" style="63" customWidth="1"/>
    <col min="22" max="22" width="12.5703125" style="63" customWidth="1"/>
    <col min="23" max="24" width="6.7109375" style="63" customWidth="1"/>
    <col min="25" max="25" width="12.5703125" style="63" customWidth="1"/>
    <col min="26" max="16384" width="9.140625" style="63"/>
  </cols>
  <sheetData>
    <row r="1" spans="1:25" ht="38.25" x14ac:dyDescent="0.2">
      <c r="A1" s="125" t="s">
        <v>46</v>
      </c>
      <c r="B1" s="79" t="s">
        <v>47</v>
      </c>
      <c r="C1" s="65" t="s">
        <v>30</v>
      </c>
      <c r="D1" s="80" t="s">
        <v>4</v>
      </c>
      <c r="E1" s="80" t="s">
        <v>23</v>
      </c>
      <c r="F1" s="80" t="s">
        <v>31</v>
      </c>
      <c r="G1" s="80" t="s">
        <v>32</v>
      </c>
      <c r="H1" s="80" t="s">
        <v>33</v>
      </c>
      <c r="I1" s="80" t="s">
        <v>34</v>
      </c>
      <c r="J1" s="80" t="s">
        <v>35</v>
      </c>
      <c r="K1" s="80" t="s">
        <v>36</v>
      </c>
      <c r="L1" s="80" t="s">
        <v>37</v>
      </c>
      <c r="M1" s="80" t="s">
        <v>5</v>
      </c>
      <c r="N1" s="80" t="s">
        <v>48</v>
      </c>
      <c r="O1" s="80" t="s">
        <v>49</v>
      </c>
      <c r="P1" s="80" t="s">
        <v>50</v>
      </c>
      <c r="Q1" s="80" t="s">
        <v>51</v>
      </c>
      <c r="R1" s="80" t="s">
        <v>52</v>
      </c>
      <c r="S1" s="80" t="s">
        <v>53</v>
      </c>
      <c r="T1" s="80" t="s">
        <v>54</v>
      </c>
      <c r="U1" s="80" t="s">
        <v>55</v>
      </c>
      <c r="V1" s="80" t="s">
        <v>56</v>
      </c>
      <c r="W1" s="80" t="s">
        <v>57</v>
      </c>
      <c r="X1" s="80" t="s">
        <v>58</v>
      </c>
      <c r="Y1" s="80" t="s">
        <v>59</v>
      </c>
    </row>
    <row r="2" spans="1:25" x14ac:dyDescent="0.2">
      <c r="A2" s="126" t="str">
        <f>'general info'!D2</f>
        <v>Hypechiniscus flavus</v>
      </c>
      <c r="B2" s="119" t="str">
        <f>'general info'!D3</f>
        <v>JP.006</v>
      </c>
      <c r="C2" s="98">
        <f>larvae!B1</f>
        <v>1</v>
      </c>
      <c r="D2" s="99">
        <f>IF(larvae!B3&gt;0,larvae!B3,"")</f>
        <v>114</v>
      </c>
      <c r="E2" s="103">
        <f>IF(larvae!B4&gt;0,larvae!B4,"")</f>
        <v>11.3</v>
      </c>
      <c r="F2" s="103">
        <f>IF(larvae!B6&gt;0,larvae!B6,"")</f>
        <v>4.8</v>
      </c>
      <c r="G2" s="103">
        <f>IF(larvae!B7&gt;0,larvae!B7,"")</f>
        <v>4</v>
      </c>
      <c r="H2" s="103">
        <f>IF(larvae!B8&gt;0,larvae!B8,"")</f>
        <v>8.5</v>
      </c>
      <c r="I2" s="103" t="str">
        <f>IF(larvae!B9&gt;0,larvae!B9,"")</f>
        <v/>
      </c>
      <c r="J2" s="103">
        <f>IF(larvae!B10&gt;0,larvae!B10,"")</f>
        <v>9.6</v>
      </c>
      <c r="K2" s="104">
        <f>IF(larvae!B11&gt;0,larvae!B11,"")</f>
        <v>8.4210526315789472E-2</v>
      </c>
      <c r="L2" s="105">
        <f>IF(larvae!B12&gt;0,larvae!B12,"")</f>
        <v>0.56470588235294117</v>
      </c>
      <c r="M2" s="103">
        <f>IF(larvae!B14&gt;0,larvae!B14,"")</f>
        <v>1.6</v>
      </c>
      <c r="N2" s="103">
        <f>IF(larvae!B16&gt;0,larvae!B16,"")</f>
        <v>6.4</v>
      </c>
      <c r="O2" s="103">
        <f>IF(larvae!B17&gt;0,larvae!B17,"")</f>
        <v>0.9</v>
      </c>
      <c r="P2" s="104">
        <f>IF(larvae!B18&gt;0,larvae!B18,"")</f>
        <v>0.140625</v>
      </c>
      <c r="Q2" s="103">
        <f>IF(larvae!B20&gt;0,larvae!B20,"")</f>
        <v>6.2</v>
      </c>
      <c r="R2" s="103">
        <f>IF(larvae!B21&gt;0,larvae!B21,"")</f>
        <v>0.9</v>
      </c>
      <c r="S2" s="104">
        <f>IF(larvae!B22&gt;0,larvae!B22,"")</f>
        <v>0.14516129032258066</v>
      </c>
      <c r="T2" s="103">
        <f>IF(larvae!B24&gt;0,larvae!B24,"")</f>
        <v>6.6</v>
      </c>
      <c r="U2" s="106">
        <f>IF(larvae!B25&gt;0,larvae!B25,"")</f>
        <v>1</v>
      </c>
      <c r="V2" s="107">
        <f>IF(larvae!B26&gt;0,larvae!B26,"")</f>
        <v>0.15151515151515152</v>
      </c>
      <c r="W2" s="106">
        <f>IF(larvae!B28&gt;0,larvae!B28,"")</f>
        <v>7.4</v>
      </c>
      <c r="X2" s="106">
        <f>IF(larvae!B29&gt;0,larvae!B29,"")</f>
        <v>1.1000000000000001</v>
      </c>
      <c r="Y2" s="107">
        <f>IF(larvae!B30&gt;0,larvae!B30,"")</f>
        <v>0.14864864864864866</v>
      </c>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66"/>
  </sheetPr>
  <dimension ref="A1:R2"/>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19.28515625" style="127" bestFit="1" customWidth="1"/>
    <col min="2" max="2" width="16.85546875" style="78" customWidth="1"/>
    <col min="3" max="3" width="9.140625" style="64"/>
    <col min="4" max="4" width="9.140625" style="63" customWidth="1"/>
    <col min="5" max="10" width="9.140625" style="63"/>
    <col min="11" max="18" width="6.7109375" style="63" customWidth="1"/>
    <col min="19" max="16384" width="9.140625" style="63"/>
  </cols>
  <sheetData>
    <row r="1" spans="1:18" ht="38.25" x14ac:dyDescent="0.2">
      <c r="A1" s="125" t="s">
        <v>46</v>
      </c>
      <c r="B1" s="79" t="s">
        <v>47</v>
      </c>
      <c r="C1" s="65" t="s">
        <v>30</v>
      </c>
      <c r="D1" s="80" t="s">
        <v>4</v>
      </c>
      <c r="E1" s="80" t="s">
        <v>31</v>
      </c>
      <c r="F1" s="80" t="s">
        <v>32</v>
      </c>
      <c r="G1" s="80" t="s">
        <v>33</v>
      </c>
      <c r="H1" s="80" t="s">
        <v>34</v>
      </c>
      <c r="I1" s="80" t="s">
        <v>35</v>
      </c>
      <c r="J1" s="80" t="s">
        <v>5</v>
      </c>
      <c r="K1" s="80" t="s">
        <v>48</v>
      </c>
      <c r="L1" s="80" t="s">
        <v>49</v>
      </c>
      <c r="M1" s="80" t="s">
        <v>51</v>
      </c>
      <c r="N1" s="80" t="s">
        <v>52</v>
      </c>
      <c r="O1" s="80" t="s">
        <v>54</v>
      </c>
      <c r="P1" s="80" t="s">
        <v>55</v>
      </c>
      <c r="Q1" s="80" t="s">
        <v>57</v>
      </c>
      <c r="R1" s="80" t="s">
        <v>58</v>
      </c>
    </row>
    <row r="2" spans="1:18" x14ac:dyDescent="0.2">
      <c r="A2" s="125" t="str">
        <f>'larvae_stats (μm)'!A$2</f>
        <v>Hypechiniscus flavus</v>
      </c>
      <c r="B2" s="76" t="str">
        <f>'larvae_stats (μm)'!B$2</f>
        <v>JP.006</v>
      </c>
      <c r="C2" s="98">
        <f>larvae!B1</f>
        <v>1</v>
      </c>
      <c r="D2" s="100">
        <f>IF(larvae!C3&gt;0,larvae!C3,"")</f>
        <v>1008.8495575221237</v>
      </c>
      <c r="E2" s="110">
        <f>IF(larvae!C6&gt;0,larvae!C6,"")</f>
        <v>42.477876106194685</v>
      </c>
      <c r="F2" s="110">
        <f>IF(larvae!C7&gt;0,larvae!C7,"")</f>
        <v>35.398230088495573</v>
      </c>
      <c r="G2" s="110">
        <f>IF(larvae!C8&gt;0,larvae!C8,"")</f>
        <v>75.221238938053091</v>
      </c>
      <c r="H2" s="110" t="str">
        <f>IF(larvae!C9&gt;0,larvae!C9,"")</f>
        <v/>
      </c>
      <c r="I2" s="110">
        <f>IF(larvae!C10&gt;0,larvae!C10,"")</f>
        <v>84.95575221238937</v>
      </c>
      <c r="J2" s="110">
        <f>IF(larvae!C14&gt;0,larvae!C14,"")</f>
        <v>14.159292035398231</v>
      </c>
      <c r="K2" s="110">
        <f>IF(larvae!C16&gt;0,larvae!C16,"")</f>
        <v>56.637168141592923</v>
      </c>
      <c r="L2" s="110">
        <f>IF(larvae!C17&gt;0,larvae!C17,"")</f>
        <v>7.9646017699115044</v>
      </c>
      <c r="M2" s="110">
        <f>IF(larvae!C20&gt;0,larvae!C20,"")</f>
        <v>54.86725663716814</v>
      </c>
      <c r="N2" s="110">
        <f>IF(larvae!C21&gt;0,larvae!C21,"")</f>
        <v>7.9646017699115044</v>
      </c>
      <c r="O2" s="110">
        <f>IF(larvae!C24&gt;0,larvae!C24,"")</f>
        <v>58.407079646017692</v>
      </c>
      <c r="P2" s="111">
        <f>IF(larvae!C25&gt;0,larvae!C25,"")</f>
        <v>8.8495575221238933</v>
      </c>
      <c r="Q2" s="111">
        <f>IF(larvae!C28&gt;0,larvae!C28,"")</f>
        <v>65.486725663716811</v>
      </c>
      <c r="R2" s="111">
        <f>IF(larvae!C29&gt;0,larvae!C29,"")</f>
        <v>9.7345132743362832</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13" customWidth="1"/>
    <col min="2" max="2" width="20.42578125" style="113" bestFit="1" customWidth="1"/>
    <col min="3" max="3" width="3.7109375" style="113" customWidth="1"/>
    <col min="4" max="4" width="55.85546875" style="113" customWidth="1"/>
    <col min="5" max="16384" width="8.85546875" style="113"/>
  </cols>
  <sheetData>
    <row r="2" spans="2:4" x14ac:dyDescent="0.3">
      <c r="B2" s="112" t="s">
        <v>46</v>
      </c>
      <c r="D2" s="114" t="s">
        <v>65</v>
      </c>
    </row>
    <row r="3" spans="2:4" x14ac:dyDescent="0.3">
      <c r="B3" s="112" t="s">
        <v>47</v>
      </c>
      <c r="D3" s="115" t="s">
        <v>66</v>
      </c>
    </row>
    <row r="4" spans="2:4" x14ac:dyDescent="0.3">
      <c r="B4" s="112" t="s">
        <v>61</v>
      </c>
      <c r="D4" s="115" t="s">
        <v>67</v>
      </c>
    </row>
    <row r="5" spans="2:4" x14ac:dyDescent="0.3">
      <c r="B5" s="116"/>
      <c r="D5" s="117"/>
    </row>
    <row r="6" spans="2:4" x14ac:dyDescent="0.3">
      <c r="B6" s="112" t="s">
        <v>62</v>
      </c>
      <c r="D6" s="115" t="s">
        <v>68</v>
      </c>
    </row>
    <row r="7" spans="2:4" x14ac:dyDescent="0.3">
      <c r="B7" s="112" t="s">
        <v>63</v>
      </c>
      <c r="D7" s="115" t="s">
        <v>69</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3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2.75" customHeight="1" x14ac:dyDescent="0.2">
      <c r="A1" s="5" t="s">
        <v>10</v>
      </c>
      <c r="B1" s="141" t="s">
        <v>7</v>
      </c>
      <c r="C1" s="141"/>
      <c r="D1" s="141">
        <v>2</v>
      </c>
      <c r="E1" s="141"/>
      <c r="F1" s="141">
        <v>3</v>
      </c>
      <c r="G1" s="141"/>
      <c r="H1" s="141">
        <v>4</v>
      </c>
      <c r="I1" s="141"/>
      <c r="J1" s="141">
        <v>5</v>
      </c>
      <c r="K1" s="141"/>
      <c r="L1" s="141">
        <v>6</v>
      </c>
      <c r="M1" s="141"/>
      <c r="N1" s="141">
        <v>7</v>
      </c>
      <c r="O1" s="141"/>
      <c r="P1" s="141">
        <v>8</v>
      </c>
      <c r="Q1" s="141"/>
      <c r="R1" s="141">
        <v>9</v>
      </c>
      <c r="S1" s="141"/>
      <c r="T1" s="141">
        <v>10</v>
      </c>
      <c r="U1" s="141"/>
      <c r="V1" s="141">
        <v>11</v>
      </c>
      <c r="W1" s="141"/>
      <c r="X1" s="140">
        <v>12</v>
      </c>
      <c r="Y1" s="140"/>
      <c r="Z1" s="140">
        <v>13</v>
      </c>
      <c r="AA1" s="140"/>
      <c r="AB1" s="140">
        <v>14</v>
      </c>
      <c r="AC1" s="140"/>
      <c r="AD1" s="140">
        <v>15</v>
      </c>
      <c r="AE1" s="140"/>
      <c r="AF1" s="140">
        <v>16</v>
      </c>
      <c r="AG1" s="140"/>
      <c r="AH1" s="140">
        <v>17</v>
      </c>
      <c r="AI1" s="140"/>
      <c r="AJ1" s="140">
        <v>18</v>
      </c>
      <c r="AK1" s="140"/>
      <c r="AL1" s="140">
        <v>19</v>
      </c>
      <c r="AM1" s="140"/>
      <c r="AN1" s="140">
        <v>20</v>
      </c>
      <c r="AO1" s="140"/>
      <c r="AP1" s="140">
        <v>21</v>
      </c>
      <c r="AQ1" s="140"/>
      <c r="AR1" s="140">
        <v>22</v>
      </c>
      <c r="AS1" s="140"/>
      <c r="AT1" s="140">
        <v>23</v>
      </c>
      <c r="AU1" s="140"/>
      <c r="AV1" s="140">
        <v>24</v>
      </c>
      <c r="AW1" s="140"/>
      <c r="AX1" s="140">
        <v>25</v>
      </c>
      <c r="AY1" s="140"/>
      <c r="AZ1" s="140">
        <v>26</v>
      </c>
      <c r="BA1" s="140"/>
      <c r="BB1" s="140">
        <v>27</v>
      </c>
      <c r="BC1" s="140"/>
      <c r="BD1" s="140">
        <v>28</v>
      </c>
      <c r="BE1" s="140"/>
      <c r="BF1" s="140">
        <v>29</v>
      </c>
      <c r="BG1" s="140"/>
      <c r="BH1" s="140">
        <v>30</v>
      </c>
      <c r="BI1" s="140"/>
      <c r="BK1" s="136" t="s">
        <v>8</v>
      </c>
      <c r="BL1" s="138" t="s">
        <v>2</v>
      </c>
      <c r="BM1" s="130" t="s">
        <v>9</v>
      </c>
      <c r="BN1" s="130"/>
      <c r="BO1" s="130"/>
      <c r="BP1" s="130"/>
      <c r="BQ1" s="130"/>
      <c r="BR1" s="131"/>
      <c r="BS1" s="130" t="s">
        <v>0</v>
      </c>
      <c r="BT1" s="131"/>
      <c r="BU1" s="130" t="s">
        <v>1</v>
      </c>
      <c r="BV1" s="132"/>
      <c r="BW1" s="130" t="s">
        <v>6</v>
      </c>
      <c r="BX1" s="130"/>
    </row>
    <row r="2" spans="1:76" ht="12.75" customHeight="1" x14ac:dyDescent="0.2">
      <c r="A2" s="7" t="s">
        <v>8</v>
      </c>
      <c r="B2" s="8" t="s">
        <v>11</v>
      </c>
      <c r="C2" s="9" t="s">
        <v>29</v>
      </c>
      <c r="D2" s="8" t="s">
        <v>11</v>
      </c>
      <c r="E2" s="9" t="s">
        <v>29</v>
      </c>
      <c r="F2" s="8" t="s">
        <v>11</v>
      </c>
      <c r="G2" s="9" t="s">
        <v>29</v>
      </c>
      <c r="H2" s="8" t="s">
        <v>11</v>
      </c>
      <c r="I2" s="9" t="s">
        <v>29</v>
      </c>
      <c r="J2" s="8" t="s">
        <v>11</v>
      </c>
      <c r="K2" s="9" t="s">
        <v>29</v>
      </c>
      <c r="L2" s="8" t="s">
        <v>11</v>
      </c>
      <c r="M2" s="9" t="s">
        <v>29</v>
      </c>
      <c r="N2" s="8" t="s">
        <v>11</v>
      </c>
      <c r="O2" s="9" t="s">
        <v>29</v>
      </c>
      <c r="P2" s="8" t="s">
        <v>11</v>
      </c>
      <c r="Q2" s="9" t="s">
        <v>29</v>
      </c>
      <c r="R2" s="8" t="s">
        <v>11</v>
      </c>
      <c r="S2" s="9" t="s">
        <v>29</v>
      </c>
      <c r="T2" s="8" t="s">
        <v>11</v>
      </c>
      <c r="U2" s="9" t="s">
        <v>29</v>
      </c>
      <c r="V2" s="8" t="s">
        <v>11</v>
      </c>
      <c r="W2" s="9" t="s">
        <v>29</v>
      </c>
      <c r="X2" s="8" t="s">
        <v>11</v>
      </c>
      <c r="Y2" s="9" t="s">
        <v>29</v>
      </c>
      <c r="Z2" s="8" t="s">
        <v>11</v>
      </c>
      <c r="AA2" s="9" t="s">
        <v>29</v>
      </c>
      <c r="AB2" s="8" t="s">
        <v>11</v>
      </c>
      <c r="AC2" s="9" t="s">
        <v>29</v>
      </c>
      <c r="AD2" s="8" t="s">
        <v>11</v>
      </c>
      <c r="AE2" s="9" t="s">
        <v>29</v>
      </c>
      <c r="AF2" s="8" t="s">
        <v>11</v>
      </c>
      <c r="AG2" s="9" t="s">
        <v>29</v>
      </c>
      <c r="AH2" s="8" t="s">
        <v>11</v>
      </c>
      <c r="AI2" s="9" t="s">
        <v>29</v>
      </c>
      <c r="AJ2" s="8" t="s">
        <v>11</v>
      </c>
      <c r="AK2" s="9" t="s">
        <v>29</v>
      </c>
      <c r="AL2" s="8" t="s">
        <v>11</v>
      </c>
      <c r="AM2" s="9" t="s">
        <v>29</v>
      </c>
      <c r="AN2" s="8" t="s">
        <v>11</v>
      </c>
      <c r="AO2" s="9" t="s">
        <v>29</v>
      </c>
      <c r="AP2" s="8" t="s">
        <v>11</v>
      </c>
      <c r="AQ2" s="9" t="s">
        <v>29</v>
      </c>
      <c r="AR2" s="8" t="s">
        <v>11</v>
      </c>
      <c r="AS2" s="9" t="s">
        <v>29</v>
      </c>
      <c r="AT2" s="8" t="s">
        <v>11</v>
      </c>
      <c r="AU2" s="9" t="s">
        <v>29</v>
      </c>
      <c r="AV2" s="8" t="s">
        <v>11</v>
      </c>
      <c r="AW2" s="9" t="s">
        <v>29</v>
      </c>
      <c r="AX2" s="8" t="s">
        <v>11</v>
      </c>
      <c r="AY2" s="9" t="s">
        <v>29</v>
      </c>
      <c r="AZ2" s="8" t="s">
        <v>11</v>
      </c>
      <c r="BA2" s="9" t="s">
        <v>29</v>
      </c>
      <c r="BB2" s="8" t="s">
        <v>11</v>
      </c>
      <c r="BC2" s="9" t="s">
        <v>29</v>
      </c>
      <c r="BD2" s="8" t="s">
        <v>11</v>
      </c>
      <c r="BE2" s="9" t="s">
        <v>29</v>
      </c>
      <c r="BF2" s="8" t="s">
        <v>11</v>
      </c>
      <c r="BG2" s="9" t="s">
        <v>29</v>
      </c>
      <c r="BH2" s="8" t="s">
        <v>11</v>
      </c>
      <c r="BI2" s="9" t="s">
        <v>29</v>
      </c>
      <c r="BK2" s="137"/>
      <c r="BL2" s="139"/>
      <c r="BM2" s="133" t="s">
        <v>11</v>
      </c>
      <c r="BN2" s="133"/>
      <c r="BO2" s="133"/>
      <c r="BP2" s="134" t="s">
        <v>29</v>
      </c>
      <c r="BQ2" s="134"/>
      <c r="BR2" s="135"/>
      <c r="BS2" s="59" t="s">
        <v>11</v>
      </c>
      <c r="BT2" s="60" t="s">
        <v>29</v>
      </c>
      <c r="BU2" s="59" t="s">
        <v>11</v>
      </c>
      <c r="BV2" s="61" t="s">
        <v>29</v>
      </c>
      <c r="BW2" s="59" t="s">
        <v>11</v>
      </c>
      <c r="BX2" s="62" t="s">
        <v>29</v>
      </c>
    </row>
    <row r="3" spans="1:76" ht="12.75" customHeight="1" x14ac:dyDescent="0.2">
      <c r="A3" s="10" t="s">
        <v>4</v>
      </c>
      <c r="B3" s="11">
        <v>208</v>
      </c>
      <c r="C3" s="1">
        <f>IF(AND((B3&gt;0),(B$4&gt;0)),(B3/B$4*100),"")</f>
        <v>920.35398230088492</v>
      </c>
      <c r="D3" s="11">
        <v>207</v>
      </c>
      <c r="E3" s="1">
        <f>IF(AND((D3&gt;0),(D$4&gt;0)),(D3/D$4*100),"")</f>
        <v>1035</v>
      </c>
      <c r="F3" s="11">
        <v>186</v>
      </c>
      <c r="G3" s="1">
        <f>IF(AND((F3&gt;0),(F$4&gt;0)),(F3/F$4*100),"")</f>
        <v>873.23943661971816</v>
      </c>
      <c r="H3" s="11">
        <v>197</v>
      </c>
      <c r="I3" s="1">
        <f>IF(AND((H3&gt;0),(H$4&gt;0)),(H3/H$4*100),"")</f>
        <v>951.69082125603859</v>
      </c>
      <c r="J3" s="11">
        <v>212</v>
      </c>
      <c r="K3" s="1">
        <f>IF(AND((J3&gt;0),(J$4&gt;0)),(J3/J$4*100),"")</f>
        <v>968.03652968036533</v>
      </c>
      <c r="L3" s="11">
        <v>195</v>
      </c>
      <c r="M3" s="1">
        <f>IF(AND((L3&gt;0),(L$4&gt;0)),(L3/L$4*100),"")</f>
        <v>840.51724137931035</v>
      </c>
      <c r="N3" s="11">
        <v>229</v>
      </c>
      <c r="O3" s="1">
        <f>IF(AND((N3&gt;0),(N$4&gt;0)),(N3/N$4*100),"")</f>
        <v>991.34199134199127</v>
      </c>
      <c r="P3" s="11">
        <v>192</v>
      </c>
      <c r="Q3" s="1">
        <f>IF(AND((P3&gt;0),(P$4&gt;0)),(P3/P$4*100),"")</f>
        <v>810.12658227848101</v>
      </c>
      <c r="R3" s="11">
        <v>186</v>
      </c>
      <c r="S3" s="1">
        <f>IF(AND((R3&gt;0),(R$4&gt;0)),(R3/R$4*100),"")</f>
        <v>911.76470588235304</v>
      </c>
      <c r="T3" s="11">
        <v>190</v>
      </c>
      <c r="U3" s="1">
        <f>IF(AND((T3&gt;0),(T$4&gt;0)),(T3/T$4*100),"")</f>
        <v>896.22641509433959</v>
      </c>
      <c r="V3" s="11">
        <v>217</v>
      </c>
      <c r="W3" s="1">
        <f>IF(AND((V3&gt;0),(V$4&gt;0)),(V3/V$4*100),"")</f>
        <v>931.33047210300435</v>
      </c>
      <c r="X3" s="11">
        <v>215</v>
      </c>
      <c r="Y3" s="1">
        <f>IF(AND((X3&gt;0),(X$4&gt;0)),(X3/X$4*100),"")</f>
        <v>938.86462882096066</v>
      </c>
      <c r="Z3" s="11">
        <v>210</v>
      </c>
      <c r="AA3" s="1">
        <f>IF(AND((Z3&gt;0),(Z$4&gt;0)),(Z3/Z$4*100),"")</f>
        <v>985.91549295774644</v>
      </c>
      <c r="AB3" s="11">
        <v>219</v>
      </c>
      <c r="AC3" s="1">
        <f>IF(AND((AB3&gt;0),(AB$4&gt;0)),(AB3/AB$4*100),"")</f>
        <v>1068.2926829268292</v>
      </c>
      <c r="AD3" s="11">
        <v>209</v>
      </c>
      <c r="AE3" s="1">
        <f t="shared" ref="AE3" si="0">IF(AND((AD3&gt;0),(AD$4&gt;0)),(AD3/AD$4*100),"")</f>
        <v>912.66375545851531</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15</v>
      </c>
      <c r="BM3" s="21">
        <f>IF(SUM(B3,D3,F3,H3,J3,L3,N3,P3,R3,T3,V3,X3,Z3,AB3,AD3,AF3,AH3,AJ3,AL3,AN3,AP3,AR3,AT3,AV3,AX3,AZ3,BB3,BD3,BF3,BH3)&gt;0,MIN(B3,D3,F3,H3,J3,L3,N3,P3,R3,T3,V3,X3,Z3,AB3,AD3,AF3,AH3,AJ3,AL3,AN3,AP3,AR3,AT3,AV3,AX3,AZ3,BB3,BD3,BF3,BH3),"")</f>
        <v>186</v>
      </c>
      <c r="BN3" s="22" t="str">
        <f>IF(COUNT(BM3)&gt;0,"–","?")</f>
        <v>–</v>
      </c>
      <c r="BO3" s="23">
        <f>IF(SUM(B3,D3,F3,H3,J3,L3,N3,P3,R3,T3,V3,X3,Z3,AB3,AD3,AF3,AH3,AJ3,AL3,AN3,AP3,AR3,AT3,AV3,AX3,AZ3,BB3,BD3,BF3,BH3)&gt;0,MAX(B3,D3,F3,H3,J3,L3,N3,P3,R3,T3,V3,X3,Z3,AB3,AD3,AF3,AH3,AJ3,AL3,AN3,AP3,AR3,AT3,AV3,AX3,AZ3,BB3,BD3,BF3,BH3),"")</f>
        <v>229</v>
      </c>
      <c r="BP3" s="24">
        <f>IF(SUM(C3,E3,G3,I3,K3,M3,O3,Q3,S3,U3,W3,Y3,AA3,AC3,AE3,AG3,AI3,AK3,AM3,AO3,AQ3,AS3,AU3,AW3,AY3,BA3,BC3,BE3,BG3,BI3)&gt;0,MIN(C3,E3,G3,I3,K3,M3,O3,Q3,S3,U3,W3,Y3,AA3,AC3,AE3,AG3,AI3,AK3,AM3,AO3,AQ3,AS3,AU3,AW3,AY3,BA3,BC3,BE3,BG3,BI3),"")</f>
        <v>810.12658227848101</v>
      </c>
      <c r="BQ3" s="25" t="str">
        <f>IF(COUNT(BP3)&gt;0,"–","?")</f>
        <v>–</v>
      </c>
      <c r="BR3" s="26">
        <f>IF(SUM(C3,E3,G3,I3,K3,M3,O3,Q3,S3,U3,W3,Y3,AA3,AC3,AE3,AG3,AI3,AK3,AM3,AO3,AQ3,AS3,AU3,AW3,AY3,BA3,BC3,BE3,BG3,BI3)&gt;0,MAX(C3,E3,G3,I3,K3,M3,O3,Q3,S3,U3,W3,Y3,AA3,AC3,AE3,AG3,AI3,AK3,AM3,AO3,AQ3,AS3,AU3,AW3,AY3,BA3,BC3,BE3,BG3,BI3),"")</f>
        <v>1068.2926829268292</v>
      </c>
      <c r="BS3" s="27">
        <f>IF(SUM(B3,D3,F3,H3,J3,L3,N3,P3,R3,T3,V3,X3,Z3,AB3,AD3,AF3,AH3,AJ3,AL3,AN3,AP3,AR3,AT3,AV3,AX3,AZ3,BB3,BD3,BF3,BH3)&gt;0,AVERAGE(B3,D3,F3,H3,J3,L3,N3,P3,R3,T3,V3,X3,Z3,AB3,AD3,AF3,AH3,AJ3,AL3,AN3,AP3,AR3,AT3,AV3,AX3,AZ3,BB3,BD3,BF3,BH3),"?")</f>
        <v>204.8</v>
      </c>
      <c r="BT3" s="28">
        <f>IF(SUM(C3,E3,G3,I3,K3,M3,O3,Q3,S3,U3,W3,Y3,AA3,AC3,AE3,AG3,AI3,AK3,AM3,AO3,AQ3,AS3,AU3,AW3,AY3,BA3,BC3,BE3,BG3,BI3)&gt;0,AVERAGE(C3,E3,G3,I3,K3,M3,O3,Q3,S3,U3,W3,Y3,AA3,AC3,AE3,AG3,AI3,AK3,AM3,AO3,AQ3,AS3,AU3,AW3,AY3,BA3,BC3,BE3,BG3,BI3),"?")</f>
        <v>935.69098254003586</v>
      </c>
      <c r="BU3" s="22">
        <f>IF(COUNT(B3,D3,F3,H3,J3,L3,N3,P3,R3,T3,V3,X3,Z3,AB3,AD3,AF3,AH3,AJ3,AL3,AN3,AP3,AR3,AT3,AV3,AX3,AZ3,BB3,BD3,BF3,BH3)&gt;1,STDEV(B3,D3,F3,H3,J3,L3,N3,P3,R3,T3,V3,X3,Z3,AB3,AD3,AF3,AH3,AJ3,AL3,AN3,AP3,AR3,AT3,AV3,AX3,AZ3,BB3,BD3,BF3,BH3),"?")</f>
        <v>13.088708328719292</v>
      </c>
      <c r="BV3" s="29">
        <f>IF(COUNT(C3,E3,G3,I3,K3,M3,O3,Q3,S3,U3,W3,Y3,AA3,AC3,AE3,AG3,AI3,AK3,AM3,AO3,AQ3,AS3,AU3,AW3,AY3,BA3,BC3,BE3,BG3,BI3)&gt;1,STDEV(C3,E3,G3,I3,K3,M3,O3,Q3,S3,U3,W3,Y3,AA3,AC3,AE3,AG3,AI3,AK3,AM3,AO3,AQ3,AS3,AU3,AW3,AY3,BA3,BC3,BE3,BG3,BI3),"?")</f>
        <v>68.669183268991858</v>
      </c>
      <c r="BW3" s="22">
        <f>IF(COUNT(B3)&gt;0,B3,"?")</f>
        <v>208</v>
      </c>
      <c r="BX3" s="25">
        <f>IF(COUNT(C3)&gt;0,C3,"?")</f>
        <v>920.35398230088492</v>
      </c>
    </row>
    <row r="4" spans="1:76" ht="12.75" customHeight="1" x14ac:dyDescent="0.2">
      <c r="A4" s="13" t="s">
        <v>23</v>
      </c>
      <c r="B4" s="14">
        <v>22.6</v>
      </c>
      <c r="C4" s="2" t="s">
        <v>3</v>
      </c>
      <c r="D4" s="14">
        <v>20</v>
      </c>
      <c r="E4" s="2" t="s">
        <v>3</v>
      </c>
      <c r="F4" s="14">
        <v>21.3</v>
      </c>
      <c r="G4" s="2" t="s">
        <v>3</v>
      </c>
      <c r="H4" s="14">
        <v>20.7</v>
      </c>
      <c r="I4" s="2" t="s">
        <v>3</v>
      </c>
      <c r="J4" s="14">
        <v>21.9</v>
      </c>
      <c r="K4" s="2" t="s">
        <v>3</v>
      </c>
      <c r="L4" s="14">
        <v>23.2</v>
      </c>
      <c r="M4" s="2" t="s">
        <v>3</v>
      </c>
      <c r="N4" s="14">
        <v>23.1</v>
      </c>
      <c r="O4" s="2" t="s">
        <v>3</v>
      </c>
      <c r="P4" s="14">
        <v>23.7</v>
      </c>
      <c r="Q4" s="2" t="s">
        <v>3</v>
      </c>
      <c r="R4" s="14">
        <v>20.399999999999999</v>
      </c>
      <c r="S4" s="2" t="s">
        <v>3</v>
      </c>
      <c r="T4" s="14">
        <v>21.2</v>
      </c>
      <c r="U4" s="2" t="s">
        <v>3</v>
      </c>
      <c r="V4" s="14">
        <v>23.3</v>
      </c>
      <c r="W4" s="2" t="s">
        <v>3</v>
      </c>
      <c r="X4" s="14">
        <v>22.9</v>
      </c>
      <c r="Y4" s="2" t="s">
        <v>3</v>
      </c>
      <c r="Z4" s="14">
        <v>21.3</v>
      </c>
      <c r="AA4" s="2" t="s">
        <v>3</v>
      </c>
      <c r="AB4" s="14">
        <v>20.5</v>
      </c>
      <c r="AC4" s="2" t="s">
        <v>3</v>
      </c>
      <c r="AD4" s="14">
        <v>22.9</v>
      </c>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23</v>
      </c>
      <c r="BL4" s="30">
        <f t="shared" ref="BL4:BL30" si="16">COUNT(B4,D4,F4,H4,J4,L4,N4,P4,R4,T4,V4,X4,Z4,AB4,AD4,AF4,AH4,AJ4,AL4,AN4,AP4,AR4,AT4,AV4,AX4,AZ4,BB4,BD4,BF4,BH4)</f>
        <v>15</v>
      </c>
      <c r="BM4" s="31">
        <f t="shared" ref="BM4:BM30" si="17">IF(SUM(B4,D4,F4,H4,J4,L4,N4,P4,R4,T4,V4,X4,Z4,AB4,AD4,AF4,AH4,AJ4,AL4,AN4,AP4,AR4,AT4,AV4,AX4,AZ4,BB4,BD4,BF4,BH4)&gt;0,MIN(B4,D4,F4,H4,J4,L4,N4,P4,R4,T4,V4,X4,Z4,AB4,AD4,AF4,AH4,AJ4,AL4,AN4,AP4,AR4,AT4,AV4,AX4,AZ4,BB4,BD4,BF4,BH4),"")</f>
        <v>20</v>
      </c>
      <c r="BN4" s="32" t="str">
        <f t="shared" ref="BN4:BN30" si="18">IF(COUNT(BM4)&gt;0,"–","?")</f>
        <v>–</v>
      </c>
      <c r="BO4" s="33">
        <f t="shared" ref="BO4:BO30" si="19">IF(SUM(B4,D4,F4,H4,J4,L4,N4,P4,R4,T4,V4,X4,Z4,AB4,AD4,AF4,AH4,AJ4,AL4,AN4,AP4,AR4,AT4,AV4,AX4,AZ4,BB4,BD4,BF4,BH4)&gt;0,MAX(B4,D4,F4,H4,J4,L4,N4,P4,R4,T4,V4,X4,Z4,AB4,AD4,AF4,AH4,AJ4,AL4,AN4,AP4,AR4,AT4,AV4,AX4,AZ4,BB4,BD4,BF4,BH4),"")</f>
        <v>23.7</v>
      </c>
      <c r="BP4" s="34" t="str">
        <f t="shared" ref="BP4:BP30" si="20">IF(SUM(C4,E4,G4,I4,K4,M4,O4,Q4,S4,U4,W4,Y4,AA4,AC4,AE4,AG4,AI4,AK4,AM4,AO4,AQ4,AS4,AU4,AW4,AY4,BA4,BC4,BE4,BG4,BI4)&gt;0,MIN(C4,E4,G4,I4,K4,M4,O4,Q4,S4,U4,W4,Y4,AA4,AC4,AE4,AG4,AI4,AK4,AM4,AO4,AQ4,AS4,AU4,AW4,AY4,BA4,BC4,BE4,BG4,BI4),"")</f>
        <v/>
      </c>
      <c r="BQ4" s="6" t="s">
        <v>3</v>
      </c>
      <c r="BR4" s="36" t="str">
        <f t="shared" ref="BR4:BR30" si="21">IF(SUM(C4,E4,G4,I4,K4,M4,O4,Q4,S4,U4,W4,Y4,AA4,AC4,AE4,AG4,AI4,AK4,AM4,AO4,AQ4,AS4,AU4,AW4,AY4,BA4,BC4,BE4,BG4,BI4)&gt;0,MAX(C4,E4,G4,I4,K4,M4,O4,Q4,S4,U4,W4,Y4,AA4,AC4,AE4,AG4,AI4,AK4,AM4,AO4,AQ4,AS4,AU4,AW4,AY4,BA4,BC4,BE4,BG4,BI4),"")</f>
        <v/>
      </c>
      <c r="BS4" s="37">
        <f t="shared" ref="BS4:BS30" si="22">IF(SUM(B4,D4,F4,H4,J4,L4,N4,P4,R4,T4,V4,X4,Z4,AB4,AD4,AF4,AH4,AJ4,AL4,AN4,AP4,AR4,AT4,AV4,AX4,AZ4,BB4,BD4,BF4,BH4)&gt;0,AVERAGE(B4,D4,F4,H4,J4,L4,N4,P4,R4,T4,V4,X4,Z4,AB4,AD4,AF4,AH4,AJ4,AL4,AN4,AP4,AR4,AT4,AV4,AX4,AZ4,BB4,BD4,BF4,BH4),"?")</f>
        <v>21.93333333333333</v>
      </c>
      <c r="BT4" s="38" t="s">
        <v>3</v>
      </c>
      <c r="BU4" s="32">
        <f t="shared" ref="BU4:BU30" si="23">IF(COUNT(B4,D4,F4,H4,J4,L4,N4,P4,R4,T4,V4,X4,Z4,AB4,AD4,AF4,AH4,AJ4,AL4,AN4,AP4,AR4,AT4,AV4,AX4,AZ4,BB4,BD4,BF4,BH4)&gt;1,STDEV(B4,D4,F4,H4,J4,L4,N4,P4,R4,T4,V4,X4,Z4,AB4,AD4,AF4,AH4,AJ4,AL4,AN4,AP4,AR4,AT4,AV4,AX4,AZ4,BB4,BD4,BF4,BH4),"?")</f>
        <v>1.232689664726613</v>
      </c>
      <c r="BV4" s="39" t="s">
        <v>3</v>
      </c>
      <c r="BW4" s="32">
        <f t="shared" ref="BW4:BW30" si="24">IF(COUNT(B4)&gt;0,B4,"?")</f>
        <v>22.6</v>
      </c>
      <c r="BX4" s="35" t="s">
        <v>3</v>
      </c>
    </row>
    <row r="5" spans="1:76" ht="12.75" customHeight="1" x14ac:dyDescent="0.2">
      <c r="A5" s="16" t="s">
        <v>16</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16</v>
      </c>
      <c r="BL5" s="30"/>
      <c r="BM5" s="31"/>
      <c r="BN5" s="32"/>
      <c r="BO5" s="33"/>
      <c r="BP5" s="34"/>
      <c r="BQ5" s="35"/>
      <c r="BR5" s="36"/>
      <c r="BS5" s="37"/>
      <c r="BT5" s="38"/>
      <c r="BU5" s="32"/>
      <c r="BV5" s="39"/>
      <c r="BW5" s="32"/>
      <c r="BX5" s="35"/>
    </row>
    <row r="6" spans="1:76" ht="12.75" customHeight="1" x14ac:dyDescent="0.2">
      <c r="A6" s="10" t="s">
        <v>17</v>
      </c>
      <c r="B6" s="18">
        <v>10.6</v>
      </c>
      <c r="C6" s="4">
        <f>IF(AND((B6&gt;0),(B$4&gt;0)),(B6/B$4*100),"")</f>
        <v>46.902654867256629</v>
      </c>
      <c r="D6" s="18"/>
      <c r="E6" s="4" t="str">
        <f>IF(AND((D6&gt;0),(D$4&gt;0)),(D6/D$4*100),"")</f>
        <v/>
      </c>
      <c r="F6" s="18"/>
      <c r="G6" s="4" t="str">
        <f>IF(AND((F6&gt;0),(F$4&gt;0)),(F6/F$4*100),"")</f>
        <v/>
      </c>
      <c r="H6" s="18">
        <v>7.9</v>
      </c>
      <c r="I6" s="4">
        <f>IF(AND((H6&gt;0),(H$4&gt;0)),(H6/H$4*100),"")</f>
        <v>38.164251207729471</v>
      </c>
      <c r="J6" s="18">
        <v>9.3000000000000007</v>
      </c>
      <c r="K6" s="4">
        <f>IF(AND((J6&gt;0),(J$4&gt;0)),(J6/J$4*100),"")</f>
        <v>42.465753424657542</v>
      </c>
      <c r="L6" s="18">
        <v>8.1999999999999993</v>
      </c>
      <c r="M6" s="4">
        <f>IF(AND((L6&gt;0),(L$4&gt;0)),(L6/L$4*100),"")</f>
        <v>35.344827586206897</v>
      </c>
      <c r="N6" s="18">
        <v>9.4</v>
      </c>
      <c r="O6" s="4">
        <f>IF(AND((N6&gt;0),(N$4&gt;0)),(N6/N$4*100),"")</f>
        <v>40.692640692640694</v>
      </c>
      <c r="P6" s="18">
        <v>11</v>
      </c>
      <c r="Q6" s="4">
        <f>IF(AND((P6&gt;0),(P$4&gt;0)),(P6/P$4*100),"")</f>
        <v>46.413502109704638</v>
      </c>
      <c r="R6" s="18">
        <v>9.9</v>
      </c>
      <c r="S6" s="4">
        <f>IF(AND((R6&gt;0),(R$4&gt;0)),(R6/R$4*100),"")</f>
        <v>48.529411764705884</v>
      </c>
      <c r="T6" s="18">
        <v>9.1</v>
      </c>
      <c r="U6" s="4">
        <f>IF(AND((T6&gt;0),(T$4&gt;0)),(T6/T$4*100),"")</f>
        <v>42.924528301886795</v>
      </c>
      <c r="V6" s="18">
        <v>9.1</v>
      </c>
      <c r="W6" s="4">
        <f>IF(AND((V6&gt;0),(V$4&gt;0)),(V6/V$4*100),"")</f>
        <v>39.055793991416301</v>
      </c>
      <c r="X6" s="18">
        <v>10.199999999999999</v>
      </c>
      <c r="Y6" s="4">
        <f>IF(AND((X6&gt;0),(X$4&gt;0)),(X6/X$4*100),"")</f>
        <v>44.541484716157207</v>
      </c>
      <c r="Z6" s="18">
        <v>8.5</v>
      </c>
      <c r="AA6" s="4">
        <f>IF(AND((Z6&gt;0),(Z$4&gt;0)),(Z6/Z$4*100),"")</f>
        <v>39.906103286384976</v>
      </c>
      <c r="AB6" s="18">
        <v>10.199999999999999</v>
      </c>
      <c r="AC6" s="4">
        <f>IF(AND((AB6&gt;0),(AB$4&gt;0)),(AB6/AB$4*100),"")</f>
        <v>49.756097560975604</v>
      </c>
      <c r="AD6" s="18">
        <v>10.1</v>
      </c>
      <c r="AE6" s="4">
        <f t="shared" ref="AE6" si="25">IF(AND((AD6&gt;0),(AD$4&gt;0)),(AD6/AD$4*100),"")</f>
        <v>44.104803493449786</v>
      </c>
      <c r="AF6" s="18"/>
      <c r="AG6" s="4" t="str">
        <f t="shared" ref="AG6" si="26">IF(AND((AF6&gt;0),(AF$4&gt;0)),(AF6/AF$4*100),"")</f>
        <v/>
      </c>
      <c r="AH6" s="18"/>
      <c r="AI6" s="4" t="str">
        <f t="shared" ref="AI6" si="27">IF(AND((AH6&gt;0),(AH$4&gt;0)),(AH6/AH$4*100),"")</f>
        <v/>
      </c>
      <c r="AJ6" s="18"/>
      <c r="AK6" s="4" t="str">
        <f t="shared" ref="AK6" si="28">IF(AND((AJ6&gt;0),(AJ$4&gt;0)),(AJ6/AJ$4*100),"")</f>
        <v/>
      </c>
      <c r="AL6" s="18"/>
      <c r="AM6" s="4" t="str">
        <f t="shared" ref="AM6" si="29">IF(AND((AL6&gt;0),(AL$4&gt;0)),(AL6/AL$4*100),"")</f>
        <v/>
      </c>
      <c r="AN6" s="18"/>
      <c r="AO6" s="4" t="str">
        <f t="shared" ref="AO6" si="30">IF(AND((AN6&gt;0),(AN$4&gt;0)),(AN6/AN$4*100),"")</f>
        <v/>
      </c>
      <c r="AP6" s="18"/>
      <c r="AQ6" s="4" t="str">
        <f t="shared" ref="AQ6" si="31">IF(AND((AP6&gt;0),(AP$4&gt;0)),(AP6/AP$4*100),"")</f>
        <v/>
      </c>
      <c r="AR6" s="18"/>
      <c r="AS6" s="4" t="str">
        <f t="shared" ref="AS6" si="32">IF(AND((AR6&gt;0),(AR$4&gt;0)),(AR6/AR$4*100),"")</f>
        <v/>
      </c>
      <c r="AT6" s="18"/>
      <c r="AU6" s="4" t="str">
        <f t="shared" ref="AU6" si="33">IF(AND((AT6&gt;0),(AT$4&gt;0)),(AT6/AT$4*100),"")</f>
        <v/>
      </c>
      <c r="AV6" s="18"/>
      <c r="AW6" s="4" t="str">
        <f t="shared" ref="AW6" si="34">IF(AND((AV6&gt;0),(AV$4&gt;0)),(AV6/AV$4*100),"")</f>
        <v/>
      </c>
      <c r="AX6" s="18"/>
      <c r="AY6" s="4" t="str">
        <f t="shared" ref="AY6" si="35">IF(AND((AX6&gt;0),(AX$4&gt;0)),(AX6/AX$4*100),"")</f>
        <v/>
      </c>
      <c r="AZ6" s="18"/>
      <c r="BA6" s="4" t="str">
        <f t="shared" ref="BA6" si="36">IF(AND((AZ6&gt;0),(AZ$4&gt;0)),(AZ6/AZ$4*100),"")</f>
        <v/>
      </c>
      <c r="BB6" s="18"/>
      <c r="BC6" s="4" t="str">
        <f t="shared" ref="BC6" si="37">IF(AND((BB6&gt;0),(BB$4&gt;0)),(BB6/BB$4*100),"")</f>
        <v/>
      </c>
      <c r="BD6" s="18"/>
      <c r="BE6" s="4" t="str">
        <f t="shared" ref="BE6" si="38">IF(AND((BD6&gt;0),(BD$4&gt;0)),(BD6/BD$4*100),"")</f>
        <v/>
      </c>
      <c r="BF6" s="18"/>
      <c r="BG6" s="4" t="str">
        <f t="shared" ref="BG6" si="39">IF(AND((BF6&gt;0),(BF$4&gt;0)),(BF6/BF$4*100),"")</f>
        <v/>
      </c>
      <c r="BH6" s="18"/>
      <c r="BI6" s="4" t="str">
        <f t="shared" ref="BI6" si="40">IF(AND((BH6&gt;0),(BH$4&gt;0)),(BH6/BH$4*100),"")</f>
        <v/>
      </c>
      <c r="BK6" s="57" t="s">
        <v>17</v>
      </c>
      <c r="BL6" s="30">
        <f t="shared" si="16"/>
        <v>13</v>
      </c>
      <c r="BM6" s="31">
        <f t="shared" si="17"/>
        <v>7.9</v>
      </c>
      <c r="BN6" s="32" t="str">
        <f t="shared" si="18"/>
        <v>–</v>
      </c>
      <c r="BO6" s="33">
        <f t="shared" si="19"/>
        <v>11</v>
      </c>
      <c r="BP6" s="34">
        <f t="shared" si="20"/>
        <v>35.344827586206897</v>
      </c>
      <c r="BQ6" s="35" t="str">
        <f t="shared" ref="BQ6:BQ29" si="41">IF(COUNT(BP6)&gt;0,"–","?")</f>
        <v>–</v>
      </c>
      <c r="BR6" s="36">
        <f t="shared" si="21"/>
        <v>49.756097560975604</v>
      </c>
      <c r="BS6" s="37">
        <f t="shared" si="22"/>
        <v>9.4999999999999982</v>
      </c>
      <c r="BT6" s="38">
        <f t="shared" ref="BT6:BT29" si="42">IF(SUM(C6,E6,G6,I6,K6,M6,O6,Q6,S6,U6,W6,Y6,AA6,AC6,AE6,AG6,AI6,AK6,AM6,AO6,AQ6,AS6,AU6,AW6,AY6,BA6,BC6,BE6,BG6,BI6)&gt;0,AVERAGE(C6,E6,G6,I6,K6,M6,O6,Q6,S6,U6,W6,Y6,AA6,AC6,AE6,AG6,AI6,AK6,AM6,AO6,AQ6,AS6,AU6,AW6,AY6,BA6,BC6,BE6,BG6,BI6),"?")</f>
        <v>42.984757923320949</v>
      </c>
      <c r="BU6" s="32">
        <f t="shared" si="23"/>
        <v>0.9389710680668848</v>
      </c>
      <c r="BV6" s="39">
        <f t="shared" ref="BV6:BV29" si="43">IF(COUNT(C6,E6,G6,I6,K6,M6,O6,Q6,S6,U6,W6,Y6,AA6,AC6,AE6,AG6,AI6,AK6,AM6,AO6,AQ6,AS6,AU6,AW6,AY6,BA6,BC6,BE6,BG6,BI6)&gt;1,STDEV(C6,E6,G6,I6,K6,M6,O6,Q6,S6,U6,W6,Y6,AA6,AC6,AE6,AG6,AI6,AK6,AM6,AO6,AQ6,AS6,AU6,AW6,AY6,BA6,BC6,BE6,BG6,BI6),"?")</f>
        <v>4.2761530358663027</v>
      </c>
      <c r="BW6" s="32">
        <f t="shared" si="24"/>
        <v>10.6</v>
      </c>
      <c r="BX6" s="35">
        <f t="shared" ref="BX6:BX29" si="44">IF(COUNT(C6)&gt;0,C6,"?")</f>
        <v>46.902654867256629</v>
      </c>
    </row>
    <row r="7" spans="1:76" ht="12.75" customHeight="1" x14ac:dyDescent="0.2">
      <c r="A7" s="10" t="s">
        <v>18</v>
      </c>
      <c r="B7" s="19">
        <v>8.5</v>
      </c>
      <c r="C7" s="4">
        <f>IF(AND((B7&gt;0),(B$4&gt;0)),(B7/B$4*100),"")</f>
        <v>37.610619469026545</v>
      </c>
      <c r="D7" s="19">
        <v>5.4</v>
      </c>
      <c r="E7" s="4">
        <f>IF(AND((D7&gt;0),(D$4&gt;0)),(D7/D$4*100),"")</f>
        <v>27</v>
      </c>
      <c r="F7" s="19">
        <v>5.9</v>
      </c>
      <c r="G7" s="4">
        <f>IF(AND((F7&gt;0),(F$4&gt;0)),(F7/F$4*100),"")</f>
        <v>27.699530516431924</v>
      </c>
      <c r="H7" s="19">
        <v>5</v>
      </c>
      <c r="I7" s="4">
        <f>IF(AND((H7&gt;0),(H$4&gt;0)),(H7/H$4*100),"")</f>
        <v>24.154589371980677</v>
      </c>
      <c r="J7" s="19">
        <v>5.9</v>
      </c>
      <c r="K7" s="4">
        <f>IF(AND((J7&gt;0),(J$4&gt;0)),(J7/J$4*100),"")</f>
        <v>26.940639269406397</v>
      </c>
      <c r="L7" s="19">
        <v>5.8</v>
      </c>
      <c r="M7" s="4">
        <f>IF(AND((L7&gt;0),(L$4&gt;0)),(L7/L$4*100),"")</f>
        <v>25</v>
      </c>
      <c r="N7" s="19">
        <v>5.6</v>
      </c>
      <c r="O7" s="4">
        <f>IF(AND((N7&gt;0),(N$4&gt;0)),(N7/N$4*100),"")</f>
        <v>24.242424242424239</v>
      </c>
      <c r="P7" s="19">
        <v>4.9000000000000004</v>
      </c>
      <c r="Q7" s="4">
        <f>IF(AND((P7&gt;0),(P$4&gt;0)),(P7/P$4*100),"")</f>
        <v>20.67510548523207</v>
      </c>
      <c r="R7" s="19">
        <v>5.2</v>
      </c>
      <c r="S7" s="4">
        <f>IF(AND((R7&gt;0),(R$4&gt;0)),(R7/R$4*100),"")</f>
        <v>25.490196078431378</v>
      </c>
      <c r="T7" s="19">
        <v>5.2</v>
      </c>
      <c r="U7" s="4">
        <f>IF(AND((T7&gt;0),(T$4&gt;0)),(T7/T$4*100),"")</f>
        <v>24.528301886792455</v>
      </c>
      <c r="V7" s="19">
        <v>5.6</v>
      </c>
      <c r="W7" s="4">
        <f>IF(AND((V7&gt;0),(V$4&gt;0)),(V7/V$4*100),"")</f>
        <v>24.034334763948493</v>
      </c>
      <c r="X7" s="19">
        <v>5.9</v>
      </c>
      <c r="Y7" s="4">
        <f>IF(AND((X7&gt;0),(X$4&gt;0)),(X7/X$4*100),"")</f>
        <v>25.764192139737997</v>
      </c>
      <c r="Z7" s="19">
        <v>6.3</v>
      </c>
      <c r="AA7" s="4">
        <f>IF(AND((Z7&gt;0),(Z$4&gt;0)),(Z7/Z$4*100),"")</f>
        <v>29.577464788732392</v>
      </c>
      <c r="AB7" s="19">
        <v>6.1</v>
      </c>
      <c r="AC7" s="4">
        <f>IF(AND((AB7&gt;0),(AB$4&gt;0)),(AB7/AB$4*100),"")</f>
        <v>29.756097560975608</v>
      </c>
      <c r="AD7" s="19">
        <v>7.1</v>
      </c>
      <c r="AE7" s="4">
        <f t="shared" ref="AE7" si="45">IF(AND((AD7&gt;0),(AD$4&gt;0)),(AD7/AD$4*100),"")</f>
        <v>31.004366812227076</v>
      </c>
      <c r="AF7" s="19"/>
      <c r="AG7" s="4" t="str">
        <f t="shared" ref="AG7" si="46">IF(AND((AF7&gt;0),(AF$4&gt;0)),(AF7/AF$4*100),"")</f>
        <v/>
      </c>
      <c r="AH7" s="19"/>
      <c r="AI7" s="4" t="str">
        <f t="shared" ref="AI7" si="47">IF(AND((AH7&gt;0),(AH$4&gt;0)),(AH7/AH$4*100),"")</f>
        <v/>
      </c>
      <c r="AJ7" s="19"/>
      <c r="AK7" s="4" t="str">
        <f t="shared" ref="AK7" si="48">IF(AND((AJ7&gt;0),(AJ$4&gt;0)),(AJ7/AJ$4*100),"")</f>
        <v/>
      </c>
      <c r="AL7" s="19"/>
      <c r="AM7" s="4" t="str">
        <f t="shared" ref="AM7" si="49">IF(AND((AL7&gt;0),(AL$4&gt;0)),(AL7/AL$4*100),"")</f>
        <v/>
      </c>
      <c r="AN7" s="19"/>
      <c r="AO7" s="4" t="str">
        <f t="shared" ref="AO7" si="50">IF(AND((AN7&gt;0),(AN$4&gt;0)),(AN7/AN$4*100),"")</f>
        <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57" t="s">
        <v>18</v>
      </c>
      <c r="BL7" s="30">
        <f t="shared" si="16"/>
        <v>15</v>
      </c>
      <c r="BM7" s="31">
        <f t="shared" si="17"/>
        <v>4.9000000000000004</v>
      </c>
      <c r="BN7" s="32" t="str">
        <f t="shared" si="18"/>
        <v>–</v>
      </c>
      <c r="BO7" s="33">
        <f t="shared" si="19"/>
        <v>8.5</v>
      </c>
      <c r="BP7" s="34">
        <f t="shared" si="20"/>
        <v>20.67510548523207</v>
      </c>
      <c r="BQ7" s="35" t="str">
        <f t="shared" si="41"/>
        <v>–</v>
      </c>
      <c r="BR7" s="36">
        <f t="shared" si="21"/>
        <v>37.610619469026545</v>
      </c>
      <c r="BS7" s="37">
        <f t="shared" si="22"/>
        <v>5.8933333333333326</v>
      </c>
      <c r="BT7" s="38">
        <f t="shared" si="42"/>
        <v>26.898524159023154</v>
      </c>
      <c r="BU7" s="32">
        <f t="shared" si="23"/>
        <v>0.91140916534050331</v>
      </c>
      <c r="BV7" s="39">
        <f t="shared" si="43"/>
        <v>3.9786400328982721</v>
      </c>
      <c r="BW7" s="32">
        <f t="shared" si="24"/>
        <v>8.5</v>
      </c>
      <c r="BX7" s="35">
        <f t="shared" si="44"/>
        <v>37.610619469026545</v>
      </c>
    </row>
    <row r="8" spans="1:76" ht="12.75" customHeight="1" x14ac:dyDescent="0.2">
      <c r="A8" s="10" t="s">
        <v>19</v>
      </c>
      <c r="B8" s="19">
        <v>16.5</v>
      </c>
      <c r="C8" s="4">
        <f>IF(AND((B8&gt;0),(B$4&gt;0)),(B8/B$4*100),"")</f>
        <v>73.008849557522112</v>
      </c>
      <c r="D8" s="19">
        <v>16.3</v>
      </c>
      <c r="E8" s="4">
        <f>IF(AND((D8&gt;0),(D$4&gt;0)),(D8/D$4*100),"")</f>
        <v>81.5</v>
      </c>
      <c r="F8" s="19">
        <v>12.6</v>
      </c>
      <c r="G8" s="4">
        <f>IF(AND((F8&gt;0),(F$4&gt;0)),(F8/F$4*100),"")</f>
        <v>59.154929577464785</v>
      </c>
      <c r="H8" s="19"/>
      <c r="I8" s="4" t="str">
        <f>IF(AND((H8&gt;0),(H$4&gt;0)),(H8/H$4*100),"")</f>
        <v/>
      </c>
      <c r="J8" s="19">
        <v>14.3</v>
      </c>
      <c r="K8" s="4">
        <f>IF(AND((J8&gt;0),(J$4&gt;0)),(J8/J$4*100),"")</f>
        <v>65.296803652968052</v>
      </c>
      <c r="L8" s="19">
        <v>16</v>
      </c>
      <c r="M8" s="4">
        <f>IF(AND((L8&gt;0),(L$4&gt;0)),(L8/L$4*100),"")</f>
        <v>68.965517241379317</v>
      </c>
      <c r="N8" s="19">
        <v>16</v>
      </c>
      <c r="O8" s="4">
        <f>IF(AND((N8&gt;0),(N$4&gt;0)),(N8/N$4*100),"")</f>
        <v>69.264069264069263</v>
      </c>
      <c r="P8" s="19">
        <v>19.3</v>
      </c>
      <c r="Q8" s="4">
        <f>IF(AND((P8&gt;0),(P$4&gt;0)),(P8/P$4*100),"")</f>
        <v>81.434599156118153</v>
      </c>
      <c r="R8" s="19">
        <v>14.3</v>
      </c>
      <c r="S8" s="4">
        <f>IF(AND((R8&gt;0),(R$4&gt;0)),(R8/R$4*100),"")</f>
        <v>70.098039215686285</v>
      </c>
      <c r="T8" s="19">
        <v>16.399999999999999</v>
      </c>
      <c r="U8" s="4">
        <f>IF(AND((T8&gt;0),(T$4&gt;0)),(T8/T$4*100),"")</f>
        <v>77.35849056603773</v>
      </c>
      <c r="V8" s="19">
        <v>17.8</v>
      </c>
      <c r="W8" s="4">
        <f>IF(AND((V8&gt;0),(V$4&gt;0)),(V8/V$4*100),"")</f>
        <v>76.394849785407729</v>
      </c>
      <c r="X8" s="19">
        <v>15.7</v>
      </c>
      <c r="Y8" s="4">
        <f>IF(AND((X8&gt;0),(X$4&gt;0)),(X8/X$4*100),"")</f>
        <v>68.558951965065503</v>
      </c>
      <c r="Z8" s="19">
        <v>15.2</v>
      </c>
      <c r="AA8" s="4">
        <f>IF(AND((Z8&gt;0),(Z$4&gt;0)),(Z8/Z$4*100),"")</f>
        <v>71.36150234741784</v>
      </c>
      <c r="AB8" s="19">
        <v>14.9</v>
      </c>
      <c r="AC8" s="4">
        <f>IF(AND((AB8&gt;0),(AB$4&gt;0)),(AB8/AB$4*100),"")</f>
        <v>72.682926829268297</v>
      </c>
      <c r="AD8" s="19">
        <v>18.3</v>
      </c>
      <c r="AE8" s="4">
        <f t="shared" ref="AE8" si="61">IF(AND((AD8&gt;0),(AD$4&gt;0)),(AD8/AD$4*100),"")</f>
        <v>79.912663755458524</v>
      </c>
      <c r="AF8" s="19"/>
      <c r="AG8" s="4" t="str">
        <f t="shared" ref="AG8" si="62">IF(AND((AF8&gt;0),(AF$4&gt;0)),(AF8/AF$4*100),"")</f>
        <v/>
      </c>
      <c r="AH8" s="19"/>
      <c r="AI8" s="4" t="str">
        <f t="shared" ref="AI8" si="63">IF(AND((AH8&gt;0),(AH$4&gt;0)),(AH8/AH$4*100),"")</f>
        <v/>
      </c>
      <c r="AJ8" s="19"/>
      <c r="AK8" s="4" t="str">
        <f t="shared" ref="AK8" si="64">IF(AND((AJ8&gt;0),(AJ$4&gt;0)),(AJ8/AJ$4*100),"")</f>
        <v/>
      </c>
      <c r="AL8" s="19"/>
      <c r="AM8" s="4" t="str">
        <f t="shared" ref="AM8" si="65">IF(AND((AL8&gt;0),(AL$4&gt;0)),(AL8/AL$4*100),"")</f>
        <v/>
      </c>
      <c r="AN8" s="19"/>
      <c r="AO8" s="4" t="str">
        <f t="shared" ref="AO8" si="66">IF(AND((AN8&gt;0),(AN$4&gt;0)),(AN8/AN$4*100),"")</f>
        <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57" t="s">
        <v>19</v>
      </c>
      <c r="BL8" s="30">
        <f t="shared" si="16"/>
        <v>14</v>
      </c>
      <c r="BM8" s="31">
        <f t="shared" si="17"/>
        <v>12.6</v>
      </c>
      <c r="BN8" s="32" t="str">
        <f t="shared" si="18"/>
        <v>–</v>
      </c>
      <c r="BO8" s="33">
        <f t="shared" si="19"/>
        <v>19.3</v>
      </c>
      <c r="BP8" s="34">
        <f t="shared" si="20"/>
        <v>59.154929577464785</v>
      </c>
      <c r="BQ8" s="35" t="str">
        <f t="shared" si="41"/>
        <v>–</v>
      </c>
      <c r="BR8" s="36">
        <f t="shared" si="21"/>
        <v>81.5</v>
      </c>
      <c r="BS8" s="37">
        <f t="shared" si="22"/>
        <v>15.971428571428572</v>
      </c>
      <c r="BT8" s="38">
        <f t="shared" si="42"/>
        <v>72.49944235099025</v>
      </c>
      <c r="BU8" s="32">
        <f t="shared" si="23"/>
        <v>1.7362331336849672</v>
      </c>
      <c r="BV8" s="39">
        <f t="shared" si="43"/>
        <v>6.3873675065568083</v>
      </c>
      <c r="BW8" s="32">
        <f t="shared" si="24"/>
        <v>16.5</v>
      </c>
      <c r="BX8" s="35">
        <f t="shared" si="44"/>
        <v>73.008849557522112</v>
      </c>
    </row>
    <row r="9" spans="1:76" ht="12.75" customHeight="1" x14ac:dyDescent="0.2">
      <c r="A9" s="10" t="s">
        <v>21</v>
      </c>
      <c r="B9" s="19">
        <v>6</v>
      </c>
      <c r="C9" s="4">
        <f>IF(AND((B9&gt;0),(B$4&gt;0)),(B9/B$4*100),"")</f>
        <v>26.548672566371678</v>
      </c>
      <c r="D9" s="19">
        <v>4.5999999999999996</v>
      </c>
      <c r="E9" s="4">
        <f>IF(AND((D9&gt;0),(D$4&gt;0)),(D9/D$4*100),"")</f>
        <v>23</v>
      </c>
      <c r="F9" s="19">
        <v>5.3</v>
      </c>
      <c r="G9" s="4">
        <f>IF(AND((F9&gt;0),(F$4&gt;0)),(F9/F$4*100),"")</f>
        <v>24.88262910798122</v>
      </c>
      <c r="H9" s="19">
        <v>4.9000000000000004</v>
      </c>
      <c r="I9" s="4">
        <f>IF(AND((H9&gt;0),(H$4&gt;0)),(H9/H$4*100),"")</f>
        <v>23.671497584541065</v>
      </c>
      <c r="J9" s="19">
        <v>4.4000000000000004</v>
      </c>
      <c r="K9" s="4">
        <f>IF(AND((J9&gt;0),(J$4&gt;0)),(J9/J$4*100),"")</f>
        <v>20.091324200913245</v>
      </c>
      <c r="L9" s="19">
        <v>4.4000000000000004</v>
      </c>
      <c r="M9" s="4">
        <f>IF(AND((L9&gt;0),(L$4&gt;0)),(L9/L$4*100),"")</f>
        <v>18.965517241379313</v>
      </c>
      <c r="N9" s="19">
        <v>4.9000000000000004</v>
      </c>
      <c r="O9" s="4">
        <f>IF(AND((N9&gt;0),(N$4&gt;0)),(N9/N$4*100),"")</f>
        <v>21.212121212121211</v>
      </c>
      <c r="P9" s="19">
        <v>4.4000000000000004</v>
      </c>
      <c r="Q9" s="4">
        <f>IF(AND((P9&gt;0),(P$4&gt;0)),(P9/P$4*100),"")</f>
        <v>18.565400843881857</v>
      </c>
      <c r="R9" s="19">
        <v>3.8</v>
      </c>
      <c r="S9" s="4">
        <f>IF(AND((R9&gt;0),(R$4&gt;0)),(R9/R$4*100),"")</f>
        <v>18.627450980392158</v>
      </c>
      <c r="T9" s="19">
        <v>3.7</v>
      </c>
      <c r="U9" s="4">
        <f>IF(AND((T9&gt;0),(T$4&gt;0)),(T9/T$4*100),"")</f>
        <v>17.452830188679247</v>
      </c>
      <c r="V9" s="19">
        <v>4.5999999999999996</v>
      </c>
      <c r="W9" s="4">
        <f>IF(AND((V9&gt;0),(V$4&gt;0)),(V9/V$4*100),"")</f>
        <v>19.742489270386265</v>
      </c>
      <c r="X9" s="19">
        <v>4.9000000000000004</v>
      </c>
      <c r="Y9" s="4">
        <f>IF(AND((X9&gt;0),(X$4&gt;0)),(X9/X$4*100),"")</f>
        <v>21.397379912663759</v>
      </c>
      <c r="Z9" s="19">
        <v>4.5</v>
      </c>
      <c r="AA9" s="4">
        <f>IF(AND((Z9&gt;0),(Z$4&gt;0)),(Z9/Z$4*100),"")</f>
        <v>21.12676056338028</v>
      </c>
      <c r="AB9" s="19">
        <v>4.4000000000000004</v>
      </c>
      <c r="AC9" s="4">
        <f>IF(AND((AB9&gt;0),(AB$4&gt;0)),(AB9/AB$4*100),"")</f>
        <v>21.463414634146343</v>
      </c>
      <c r="AD9" s="19">
        <v>5.8</v>
      </c>
      <c r="AE9" s="4">
        <f t="shared" ref="AE9" si="77">IF(AND((AD9&gt;0),(AD$4&gt;0)),(AD9/AD$4*100),"")</f>
        <v>25.327510917030573</v>
      </c>
      <c r="AF9" s="19"/>
      <c r="AG9" s="4" t="str">
        <f t="shared" ref="AG9" si="78">IF(AND((AF9&gt;0),(AF$4&gt;0)),(AF9/AF$4*100),"")</f>
        <v/>
      </c>
      <c r="AH9" s="19"/>
      <c r="AI9" s="4" t="str">
        <f t="shared" ref="AI9" si="79">IF(AND((AH9&gt;0),(AH$4&gt;0)),(AH9/AH$4*100),"")</f>
        <v/>
      </c>
      <c r="AJ9" s="19"/>
      <c r="AK9" s="4" t="str">
        <f t="shared" ref="AK9" si="80">IF(AND((AJ9&gt;0),(AJ$4&gt;0)),(AJ9/AJ$4*100),"")</f>
        <v/>
      </c>
      <c r="AL9" s="19"/>
      <c r="AM9" s="4" t="str">
        <f t="shared" ref="AM9" si="81">IF(AND((AL9&gt;0),(AL$4&gt;0)),(AL9/AL$4*100),"")</f>
        <v/>
      </c>
      <c r="AN9" s="19"/>
      <c r="AO9" s="4" t="str">
        <f t="shared" ref="AO9" si="82">IF(AND((AN9&gt;0),(AN$4&gt;0)),(AN9/AN$4*100),"")</f>
        <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57" t="s">
        <v>21</v>
      </c>
      <c r="BL9" s="30">
        <f t="shared" si="16"/>
        <v>15</v>
      </c>
      <c r="BM9" s="31">
        <f t="shared" si="17"/>
        <v>3.7</v>
      </c>
      <c r="BN9" s="32" t="str">
        <f t="shared" si="18"/>
        <v>–</v>
      </c>
      <c r="BO9" s="33">
        <f t="shared" si="19"/>
        <v>6</v>
      </c>
      <c r="BP9" s="34">
        <f t="shared" si="20"/>
        <v>17.452830188679247</v>
      </c>
      <c r="BQ9" s="35" t="str">
        <f t="shared" si="41"/>
        <v>–</v>
      </c>
      <c r="BR9" s="36">
        <f t="shared" si="21"/>
        <v>26.548672566371678</v>
      </c>
      <c r="BS9" s="37">
        <f t="shared" si="22"/>
        <v>4.7066666666666661</v>
      </c>
      <c r="BT9" s="38">
        <f t="shared" si="42"/>
        <v>21.471666614924548</v>
      </c>
      <c r="BU9" s="32">
        <f t="shared" si="23"/>
        <v>0.63298235889057297</v>
      </c>
      <c r="BV9" s="39">
        <f t="shared" si="43"/>
        <v>2.7190903594857181</v>
      </c>
      <c r="BW9" s="32">
        <f t="shared" si="24"/>
        <v>6</v>
      </c>
      <c r="BX9" s="35">
        <f t="shared" si="44"/>
        <v>26.548672566371678</v>
      </c>
    </row>
    <row r="10" spans="1:76" ht="12.75" customHeight="1" x14ac:dyDescent="0.2">
      <c r="A10" s="10" t="s">
        <v>20</v>
      </c>
      <c r="B10" s="19">
        <v>21.8</v>
      </c>
      <c r="C10" s="4">
        <f>IF(AND((B10&gt;0),(B$4&gt;0)),(B10/B$4*100),"")</f>
        <v>96.460176991150433</v>
      </c>
      <c r="D10" s="19">
        <v>20.3</v>
      </c>
      <c r="E10" s="4">
        <f>IF(AND((D10&gt;0),(D$4&gt;0)),(D10/D$4*100),"")</f>
        <v>101.50000000000001</v>
      </c>
      <c r="F10" s="19">
        <v>17.5</v>
      </c>
      <c r="G10" s="4">
        <f>IF(AND((F10&gt;0),(F$4&gt;0)),(F10/F$4*100),"")</f>
        <v>82.159624413145536</v>
      </c>
      <c r="H10" s="19">
        <v>17.3</v>
      </c>
      <c r="I10" s="4">
        <f>IF(AND((H10&gt;0),(H$4&gt;0)),(H10/H$4*100),"")</f>
        <v>83.574879227053145</v>
      </c>
      <c r="J10" s="19">
        <v>17.3</v>
      </c>
      <c r="K10" s="4">
        <f>IF(AND((J10&gt;0),(J$4&gt;0)),(J10/J$4*100),"")</f>
        <v>78.995433789954348</v>
      </c>
      <c r="L10" s="19">
        <v>19.899999999999999</v>
      </c>
      <c r="M10" s="4">
        <f>IF(AND((L10&gt;0),(L$4&gt;0)),(L10/L$4*100),"")</f>
        <v>85.775862068965509</v>
      </c>
      <c r="N10" s="19">
        <v>22.7</v>
      </c>
      <c r="O10" s="4">
        <f>IF(AND((N10&gt;0),(N$4&gt;0)),(N10/N$4*100),"")</f>
        <v>98.268398268398258</v>
      </c>
      <c r="P10" s="19">
        <v>24.8</v>
      </c>
      <c r="Q10" s="4">
        <f>IF(AND((P10&gt;0),(P$4&gt;0)),(P10/P$4*100),"")</f>
        <v>104.64135021097047</v>
      </c>
      <c r="R10" s="19">
        <v>22</v>
      </c>
      <c r="S10" s="4">
        <f>IF(AND((R10&gt;0),(R$4&gt;0)),(R10/R$4*100),"")</f>
        <v>107.84313725490198</v>
      </c>
      <c r="T10" s="19">
        <v>21.4</v>
      </c>
      <c r="U10" s="4">
        <f>IF(AND((T10&gt;0),(T$4&gt;0)),(T10/T$4*100),"")</f>
        <v>100.94339622641509</v>
      </c>
      <c r="V10" s="19">
        <v>19.7</v>
      </c>
      <c r="W10" s="4">
        <f>IF(AND((V10&gt;0),(V$4&gt;0)),(V10/V$4*100),"")</f>
        <v>84.549356223175963</v>
      </c>
      <c r="X10" s="19">
        <v>17.899999999999999</v>
      </c>
      <c r="Y10" s="4">
        <f>IF(AND((X10&gt;0),(X$4&gt;0)),(X10/X$4*100),"")</f>
        <v>78.165938864628814</v>
      </c>
      <c r="Z10" s="19">
        <v>21.2</v>
      </c>
      <c r="AA10" s="4">
        <f>IF(AND((Z10&gt;0),(Z$4&gt;0)),(Z10/Z$4*100),"")</f>
        <v>99.53051643192488</v>
      </c>
      <c r="AB10" s="19">
        <v>18.100000000000001</v>
      </c>
      <c r="AC10" s="4">
        <f>IF(AND((AB10&gt;0),(AB$4&gt;0)),(AB10/AB$4*100),"")</f>
        <v>88.292682926829286</v>
      </c>
      <c r="AD10" s="19">
        <v>21.9</v>
      </c>
      <c r="AE10" s="4">
        <f t="shared" ref="AE10" si="93">IF(AND((AD10&gt;0),(AD$4&gt;0)),(AD10/AD$4*100),"")</f>
        <v>95.633187772925766</v>
      </c>
      <c r="AF10" s="19"/>
      <c r="AG10" s="4" t="str">
        <f t="shared" ref="AG10" si="94">IF(AND((AF10&gt;0),(AF$4&gt;0)),(AF10/AF$4*100),"")</f>
        <v/>
      </c>
      <c r="AH10" s="19"/>
      <c r="AI10" s="4" t="str">
        <f t="shared" ref="AI10" si="95">IF(AND((AH10&gt;0),(AH$4&gt;0)),(AH10/AH$4*100),"")</f>
        <v/>
      </c>
      <c r="AJ10" s="19"/>
      <c r="AK10" s="4" t="str">
        <f t="shared" ref="AK10" si="96">IF(AND((AJ10&gt;0),(AJ$4&gt;0)),(AJ10/AJ$4*100),"")</f>
        <v/>
      </c>
      <c r="AL10" s="19"/>
      <c r="AM10" s="4" t="str">
        <f t="shared" ref="AM10" si="97">IF(AND((AL10&gt;0),(AL$4&gt;0)),(AL10/AL$4*100),"")</f>
        <v/>
      </c>
      <c r="AN10" s="19"/>
      <c r="AO10" s="4" t="str">
        <f t="shared" ref="AO10" si="98">IF(AND((AN10&gt;0),(AN$4&gt;0)),(AN10/AN$4*100),"")</f>
        <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57" t="s">
        <v>20</v>
      </c>
      <c r="BL10" s="30">
        <f t="shared" si="16"/>
        <v>15</v>
      </c>
      <c r="BM10" s="31">
        <f t="shared" si="17"/>
        <v>17.3</v>
      </c>
      <c r="BN10" s="32" t="str">
        <f t="shared" si="18"/>
        <v>–</v>
      </c>
      <c r="BO10" s="33">
        <f t="shared" si="19"/>
        <v>24.8</v>
      </c>
      <c r="BP10" s="34">
        <f t="shared" si="20"/>
        <v>78.165938864628814</v>
      </c>
      <c r="BQ10" s="35" t="str">
        <f t="shared" si="41"/>
        <v>–</v>
      </c>
      <c r="BR10" s="36">
        <f t="shared" si="21"/>
        <v>107.84313725490198</v>
      </c>
      <c r="BS10" s="37">
        <f t="shared" si="22"/>
        <v>20.253333333333334</v>
      </c>
      <c r="BT10" s="38">
        <f t="shared" si="42"/>
        <v>92.422262711362634</v>
      </c>
      <c r="BU10" s="32">
        <f t="shared" si="23"/>
        <v>2.2781153447113569</v>
      </c>
      <c r="BV10" s="39">
        <f t="shared" si="43"/>
        <v>9.7971389270997875</v>
      </c>
      <c r="BW10" s="32">
        <f t="shared" si="24"/>
        <v>21.8</v>
      </c>
      <c r="BX10" s="35">
        <f t="shared" si="44"/>
        <v>96.460176991150433</v>
      </c>
    </row>
    <row r="11" spans="1:76" ht="12.75" customHeight="1" x14ac:dyDescent="0.2">
      <c r="A11" s="10" t="s">
        <v>27</v>
      </c>
      <c r="B11" s="66">
        <f>IF(AND((B10&gt;0),(B3&gt;0)),(B10/B3),"")</f>
        <v>0.10480769230769231</v>
      </c>
      <c r="C11" s="4" t="s">
        <v>3</v>
      </c>
      <c r="D11" s="66">
        <f>IF(AND((D10&gt;0),(D3&gt;0)),(D10/D3),"")</f>
        <v>9.8067632850241546E-2</v>
      </c>
      <c r="E11" s="4" t="s">
        <v>3</v>
      </c>
      <c r="F11" s="66">
        <f>IF(AND((F10&gt;0),(F3&gt;0)),(F10/F3),"")</f>
        <v>9.4086021505376344E-2</v>
      </c>
      <c r="G11" s="4" t="s">
        <v>3</v>
      </c>
      <c r="H11" s="66">
        <f>IF(AND((H10&gt;0),(H3&gt;0)),(H10/H3),"")</f>
        <v>8.7817258883248733E-2</v>
      </c>
      <c r="I11" s="4" t="s">
        <v>3</v>
      </c>
      <c r="J11" s="66">
        <f>IF(AND((J10&gt;0),(J3&gt;0)),(J10/J3),"")</f>
        <v>8.160377358490567E-2</v>
      </c>
      <c r="K11" s="4" t="s">
        <v>3</v>
      </c>
      <c r="L11" s="66">
        <f>IF(AND((L10&gt;0),(L3&gt;0)),(L10/L3),"")</f>
        <v>0.10205128205128204</v>
      </c>
      <c r="M11" s="4" t="s">
        <v>3</v>
      </c>
      <c r="N11" s="66">
        <f>IF(AND((N10&gt;0),(N3&gt;0)),(N10/N3),"")</f>
        <v>9.9126637554585145E-2</v>
      </c>
      <c r="O11" s="4" t="s">
        <v>3</v>
      </c>
      <c r="P11" s="66">
        <f>IF(AND((P10&gt;0),(P3&gt;0)),(P10/P3),"")</f>
        <v>0.12916666666666668</v>
      </c>
      <c r="Q11" s="4" t="s">
        <v>3</v>
      </c>
      <c r="R11" s="66">
        <f>IF(AND((R10&gt;0),(R3&gt;0)),(R10/R3),"")</f>
        <v>0.11827956989247312</v>
      </c>
      <c r="S11" s="4" t="s">
        <v>3</v>
      </c>
      <c r="T11" s="66">
        <f>IF(AND((T10&gt;0),(T3&gt;0)),(T10/T3),"")</f>
        <v>0.11263157894736842</v>
      </c>
      <c r="U11" s="4" t="s">
        <v>3</v>
      </c>
      <c r="V11" s="66">
        <f>IF(AND((V10&gt;0),(V3&gt;0)),(V10/V3),"")</f>
        <v>9.0783410138248838E-2</v>
      </c>
      <c r="W11" s="4" t="s">
        <v>3</v>
      </c>
      <c r="X11" s="66">
        <f>IF(AND((X10&gt;0),(X3&gt;0)),(X10/X3),"")</f>
        <v>8.325581395348837E-2</v>
      </c>
      <c r="Y11" s="4" t="s">
        <v>3</v>
      </c>
      <c r="Z11" s="66">
        <f>IF(AND((Z10&gt;0),(Z3&gt;0)),(Z10/Z3),"")</f>
        <v>0.10095238095238095</v>
      </c>
      <c r="AA11" s="4" t="s">
        <v>3</v>
      </c>
      <c r="AB11" s="66">
        <f>IF(AND((AB10&gt;0),(AB3&gt;0)),(AB10/AB3),"")</f>
        <v>8.264840182648403E-2</v>
      </c>
      <c r="AC11" s="4" t="s">
        <v>3</v>
      </c>
      <c r="AD11" s="66">
        <f t="shared" ref="AD11" si="109">IF(AND((AD10&gt;0),(AD3&gt;0)),(AD10/AD3),"")</f>
        <v>0.1047846889952153</v>
      </c>
      <c r="AE11" s="4" t="s">
        <v>3</v>
      </c>
      <c r="AF11" s="66" t="str">
        <f t="shared" ref="AF11" si="110">IF(AND((AF10&gt;0),(AF3&gt;0)),(AF10/AF3),"")</f>
        <v/>
      </c>
      <c r="AG11" s="4" t="s">
        <v>3</v>
      </c>
      <c r="AH11" s="66" t="str">
        <f t="shared" ref="AH11" si="111">IF(AND((AH10&gt;0),(AH3&gt;0)),(AH10/AH3),"")</f>
        <v/>
      </c>
      <c r="AI11" s="4" t="s">
        <v>3</v>
      </c>
      <c r="AJ11" s="66" t="str">
        <f t="shared" ref="AJ11" si="112">IF(AND((AJ10&gt;0),(AJ3&gt;0)),(AJ10/AJ3),"")</f>
        <v/>
      </c>
      <c r="AK11" s="4" t="s">
        <v>3</v>
      </c>
      <c r="AL11" s="66" t="str">
        <f t="shared" ref="AL11" si="113">IF(AND((AL10&gt;0),(AL3&gt;0)),(AL10/AL3),"")</f>
        <v/>
      </c>
      <c r="AM11" s="4" t="s">
        <v>3</v>
      </c>
      <c r="AN11" s="66" t="str">
        <f t="shared" ref="AN11" si="114">IF(AND((AN10&gt;0),(AN3&gt;0)),(AN10/AN3),"")</f>
        <v/>
      </c>
      <c r="AO11" s="4" t="s">
        <v>3</v>
      </c>
      <c r="AP11" s="66" t="str">
        <f t="shared" ref="AP11" si="115">IF(AND((AP10&gt;0),(AP3&gt;0)),(AP10/AP3),"")</f>
        <v/>
      </c>
      <c r="AQ11" s="4" t="s">
        <v>3</v>
      </c>
      <c r="AR11" s="66" t="str">
        <f t="shared" ref="AR11" si="116">IF(AND((AR10&gt;0),(AR3&gt;0)),(AR10/AR3),"")</f>
        <v/>
      </c>
      <c r="AS11" s="4" t="s">
        <v>3</v>
      </c>
      <c r="AT11" s="66" t="str">
        <f t="shared" ref="AT11" si="117">IF(AND((AT10&gt;0),(AT3&gt;0)),(AT10/AT3),"")</f>
        <v/>
      </c>
      <c r="AU11" s="4" t="s">
        <v>3</v>
      </c>
      <c r="AV11" s="66" t="str">
        <f t="shared" ref="AV11" si="118">IF(AND((AV10&gt;0),(AV3&gt;0)),(AV10/AV3),"")</f>
        <v/>
      </c>
      <c r="AW11" s="4" t="s">
        <v>3</v>
      </c>
      <c r="AX11" s="66" t="str">
        <f t="shared" ref="AX11" si="119">IF(AND((AX10&gt;0),(AX3&gt;0)),(AX10/AX3),"")</f>
        <v/>
      </c>
      <c r="AY11" s="4" t="s">
        <v>3</v>
      </c>
      <c r="AZ11" s="66" t="str">
        <f t="shared" ref="AZ11" si="120">IF(AND((AZ10&gt;0),(AZ3&gt;0)),(AZ10/AZ3),"")</f>
        <v/>
      </c>
      <c r="BA11" s="4" t="s">
        <v>3</v>
      </c>
      <c r="BB11" s="66" t="str">
        <f t="shared" ref="BB11" si="121">IF(AND((BB10&gt;0),(BB3&gt;0)),(BB10/BB3),"")</f>
        <v/>
      </c>
      <c r="BC11" s="4" t="s">
        <v>3</v>
      </c>
      <c r="BD11" s="66" t="str">
        <f t="shared" ref="BD11" si="122">IF(AND((BD10&gt;0),(BD3&gt;0)),(BD10/BD3),"")</f>
        <v/>
      </c>
      <c r="BE11" s="4" t="s">
        <v>3</v>
      </c>
      <c r="BF11" s="66" t="str">
        <f t="shared" ref="BF11" si="123">IF(AND((BF10&gt;0),(BF3&gt;0)),(BF10/BF3),"")</f>
        <v/>
      </c>
      <c r="BG11" s="4" t="s">
        <v>3</v>
      </c>
      <c r="BH11" s="66" t="str">
        <f t="shared" ref="BH11" si="124">IF(AND((BH10&gt;0),(BH3&gt;0)),(BH10/BH3),"")</f>
        <v/>
      </c>
      <c r="BI11" s="4" t="s">
        <v>3</v>
      </c>
      <c r="BK11" s="57" t="s">
        <v>27</v>
      </c>
      <c r="BL11" s="30">
        <f t="shared" si="16"/>
        <v>15</v>
      </c>
      <c r="BM11" s="40">
        <f t="shared" si="17"/>
        <v>8.160377358490567E-2</v>
      </c>
      <c r="BN11" s="22" t="str">
        <f t="shared" si="18"/>
        <v>–</v>
      </c>
      <c r="BO11" s="41">
        <f t="shared" si="19"/>
        <v>0.12916666666666668</v>
      </c>
      <c r="BP11" s="24" t="str">
        <f t="shared" si="20"/>
        <v/>
      </c>
      <c r="BQ11" s="6" t="s">
        <v>3</v>
      </c>
      <c r="BR11" s="26" t="str">
        <f t="shared" si="21"/>
        <v/>
      </c>
      <c r="BS11" s="42">
        <f t="shared" si="22"/>
        <v>9.933752067397715E-2</v>
      </c>
      <c r="BT11" s="28" t="s">
        <v>3</v>
      </c>
      <c r="BU11" s="43">
        <f t="shared" si="23"/>
        <v>1.3579491347051866E-2</v>
      </c>
      <c r="BV11" s="29" t="s">
        <v>3</v>
      </c>
      <c r="BW11" s="43">
        <f t="shared" si="24"/>
        <v>0.10480769230769231</v>
      </c>
      <c r="BX11" s="25" t="s">
        <v>3</v>
      </c>
    </row>
    <row r="12" spans="1:76" ht="12.75" customHeight="1" x14ac:dyDescent="0.2">
      <c r="A12" s="10" t="s">
        <v>28</v>
      </c>
      <c r="B12" s="66">
        <f>IF(AND((B6&gt;0),(B8&gt;0)),(B6/B8),"")</f>
        <v>0.64242424242424245</v>
      </c>
      <c r="C12" s="4" t="s">
        <v>3</v>
      </c>
      <c r="D12" s="66" t="str">
        <f>IF(AND((D6&gt;0),(D8&gt;0)),(D6/D8),"")</f>
        <v/>
      </c>
      <c r="E12" s="4" t="s">
        <v>3</v>
      </c>
      <c r="F12" s="66" t="str">
        <f>IF(AND((F6&gt;0),(F8&gt;0)),(F6/F8),"")</f>
        <v/>
      </c>
      <c r="G12" s="4" t="s">
        <v>3</v>
      </c>
      <c r="H12" s="66" t="str">
        <f>IF(AND((H6&gt;0),(H8&gt;0)),(H6/H8),"")</f>
        <v/>
      </c>
      <c r="I12" s="4" t="s">
        <v>3</v>
      </c>
      <c r="J12" s="66">
        <f>IF(AND((J6&gt;0),(J8&gt;0)),(J6/J8),"")</f>
        <v>0.65034965034965042</v>
      </c>
      <c r="K12" s="4" t="s">
        <v>3</v>
      </c>
      <c r="L12" s="66">
        <f>IF(AND((L6&gt;0),(L8&gt;0)),(L6/L8),"")</f>
        <v>0.51249999999999996</v>
      </c>
      <c r="M12" s="4" t="s">
        <v>3</v>
      </c>
      <c r="N12" s="66">
        <f>IF(AND((N6&gt;0),(N8&gt;0)),(N6/N8),"")</f>
        <v>0.58750000000000002</v>
      </c>
      <c r="O12" s="4" t="s">
        <v>3</v>
      </c>
      <c r="P12" s="66">
        <f>IF(AND((P6&gt;0),(P8&gt;0)),(P6/P8),"")</f>
        <v>0.56994818652849744</v>
      </c>
      <c r="Q12" s="4" t="s">
        <v>3</v>
      </c>
      <c r="R12" s="66">
        <f>IF(AND((R6&gt;0),(R8&gt;0)),(R6/R8),"")</f>
        <v>0.69230769230769229</v>
      </c>
      <c r="S12" s="4" t="s">
        <v>3</v>
      </c>
      <c r="T12" s="66">
        <f>IF(AND((T6&gt;0),(T8&gt;0)),(T6/T8),"")</f>
        <v>0.55487804878048785</v>
      </c>
      <c r="U12" s="4" t="s">
        <v>3</v>
      </c>
      <c r="V12" s="66">
        <f>IF(AND((V6&gt;0),(V8&gt;0)),(V6/V8),"")</f>
        <v>0.51123595505617969</v>
      </c>
      <c r="W12" s="4" t="s">
        <v>3</v>
      </c>
      <c r="X12" s="66">
        <f>IF(AND((X6&gt;0),(X8&gt;0)),(X6/X8),"")</f>
        <v>0.64968152866242035</v>
      </c>
      <c r="Y12" s="4" t="s">
        <v>3</v>
      </c>
      <c r="Z12" s="66">
        <f>IF(AND((Z6&gt;0),(Z8&gt;0)),(Z6/Z8),"")</f>
        <v>0.55921052631578949</v>
      </c>
      <c r="AA12" s="4" t="s">
        <v>3</v>
      </c>
      <c r="AB12" s="66">
        <f>IF(AND((AB6&gt;0),(AB8&gt;0)),(AB6/AB8),"")</f>
        <v>0.68456375838926165</v>
      </c>
      <c r="AC12" s="4" t="s">
        <v>3</v>
      </c>
      <c r="AD12" s="66">
        <f t="shared" ref="AD12" si="125">IF(AND((AD6&gt;0),(AD8&gt;0)),(AD6/AD8),"")</f>
        <v>0.55191256830601088</v>
      </c>
      <c r="AE12" s="4" t="s">
        <v>3</v>
      </c>
      <c r="AF12" s="66" t="str">
        <f t="shared" ref="AF12" si="126">IF(AND((AF6&gt;0),(AF8&gt;0)),(AF6/AF8),"")</f>
        <v/>
      </c>
      <c r="AG12" s="4" t="s">
        <v>3</v>
      </c>
      <c r="AH12" s="66" t="str">
        <f t="shared" ref="AH12" si="127">IF(AND((AH6&gt;0),(AH8&gt;0)),(AH6/AH8),"")</f>
        <v/>
      </c>
      <c r="AI12" s="4" t="s">
        <v>3</v>
      </c>
      <c r="AJ12" s="66" t="str">
        <f t="shared" ref="AJ12" si="128">IF(AND((AJ6&gt;0),(AJ8&gt;0)),(AJ6/AJ8),"")</f>
        <v/>
      </c>
      <c r="AK12" s="4" t="s">
        <v>3</v>
      </c>
      <c r="AL12" s="66" t="str">
        <f t="shared" ref="AL12" si="129">IF(AND((AL6&gt;0),(AL8&gt;0)),(AL6/AL8),"")</f>
        <v/>
      </c>
      <c r="AM12" s="4" t="s">
        <v>3</v>
      </c>
      <c r="AN12" s="66" t="str">
        <f t="shared" ref="AN12" si="130">IF(AND((AN6&gt;0),(AN8&gt;0)),(AN6/AN8),"")</f>
        <v/>
      </c>
      <c r="AO12" s="4" t="s">
        <v>3</v>
      </c>
      <c r="AP12" s="66" t="str">
        <f t="shared" ref="AP12" si="131">IF(AND((AP6&gt;0),(AP8&gt;0)),(AP6/AP8),"")</f>
        <v/>
      </c>
      <c r="AQ12" s="4" t="s">
        <v>3</v>
      </c>
      <c r="AR12" s="66" t="str">
        <f t="shared" ref="AR12" si="132">IF(AND((AR6&gt;0),(AR8&gt;0)),(AR6/AR8),"")</f>
        <v/>
      </c>
      <c r="AS12" s="4" t="s">
        <v>3</v>
      </c>
      <c r="AT12" s="66" t="str">
        <f t="shared" ref="AT12" si="133">IF(AND((AT6&gt;0),(AT8&gt;0)),(AT6/AT8),"")</f>
        <v/>
      </c>
      <c r="AU12" s="4" t="s">
        <v>3</v>
      </c>
      <c r="AV12" s="66" t="str">
        <f t="shared" ref="AV12" si="134">IF(AND((AV6&gt;0),(AV8&gt;0)),(AV6/AV8),"")</f>
        <v/>
      </c>
      <c r="AW12" s="4" t="s">
        <v>3</v>
      </c>
      <c r="AX12" s="66" t="str">
        <f t="shared" ref="AX12" si="135">IF(AND((AX6&gt;0),(AX8&gt;0)),(AX6/AX8),"")</f>
        <v/>
      </c>
      <c r="AY12" s="4" t="s">
        <v>3</v>
      </c>
      <c r="AZ12" s="66" t="str">
        <f t="shared" ref="AZ12" si="136">IF(AND((AZ6&gt;0),(AZ8&gt;0)),(AZ6/AZ8),"")</f>
        <v/>
      </c>
      <c r="BA12" s="4" t="s">
        <v>3</v>
      </c>
      <c r="BB12" s="66" t="str">
        <f t="shared" ref="BB12" si="137">IF(AND((BB6&gt;0),(BB8&gt;0)),(BB6/BB8),"")</f>
        <v/>
      </c>
      <c r="BC12" s="4" t="s">
        <v>3</v>
      </c>
      <c r="BD12" s="66" t="str">
        <f t="shared" ref="BD12" si="138">IF(AND((BD6&gt;0),(BD8&gt;0)),(BD6/BD8),"")</f>
        <v/>
      </c>
      <c r="BE12" s="4" t="s">
        <v>3</v>
      </c>
      <c r="BF12" s="66" t="str">
        <f t="shared" ref="BF12" si="139">IF(AND((BF6&gt;0),(BF8&gt;0)),(BF6/BF8),"")</f>
        <v/>
      </c>
      <c r="BG12" s="4" t="s">
        <v>3</v>
      </c>
      <c r="BH12" s="66" t="str">
        <f t="shared" ref="BH12" si="140">IF(AND((BH6&gt;0),(BH8&gt;0)),(BH6/BH8),"")</f>
        <v/>
      </c>
      <c r="BI12" s="4" t="s">
        <v>3</v>
      </c>
      <c r="BK12" s="57" t="s">
        <v>28</v>
      </c>
      <c r="BL12" s="30">
        <f t="shared" si="16"/>
        <v>12</v>
      </c>
      <c r="BM12" s="40">
        <f t="shared" si="17"/>
        <v>0.51123595505617969</v>
      </c>
      <c r="BN12" s="22" t="str">
        <f t="shared" si="18"/>
        <v>–</v>
      </c>
      <c r="BO12" s="41">
        <f t="shared" si="19"/>
        <v>0.69230769230769229</v>
      </c>
      <c r="BP12" s="24" t="str">
        <f t="shared" si="20"/>
        <v/>
      </c>
      <c r="BQ12" s="6" t="s">
        <v>3</v>
      </c>
      <c r="BR12" s="26" t="str">
        <f t="shared" si="21"/>
        <v/>
      </c>
      <c r="BS12" s="42">
        <f t="shared" si="22"/>
        <v>0.59720934642668611</v>
      </c>
      <c r="BT12" s="28" t="s">
        <v>3</v>
      </c>
      <c r="BU12" s="43">
        <f t="shared" si="23"/>
        <v>6.3951888272257548E-2</v>
      </c>
      <c r="BV12" s="29" t="s">
        <v>3</v>
      </c>
      <c r="BW12" s="43">
        <f t="shared" si="24"/>
        <v>0.64242424242424245</v>
      </c>
      <c r="BX12" s="25" t="s">
        <v>3</v>
      </c>
    </row>
    <row r="13" spans="1:76" ht="12.75" customHeight="1" x14ac:dyDescent="0.2">
      <c r="A13" s="15" t="s">
        <v>22</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22</v>
      </c>
      <c r="BL13" s="30"/>
      <c r="BM13" s="21"/>
      <c r="BN13" s="22"/>
      <c r="BO13" s="23"/>
      <c r="BP13" s="24"/>
      <c r="BQ13" s="25"/>
      <c r="BR13" s="26"/>
      <c r="BS13" s="27"/>
      <c r="BT13" s="28"/>
      <c r="BU13" s="22"/>
      <c r="BV13" s="29"/>
      <c r="BW13" s="22"/>
      <c r="BX13" s="25"/>
    </row>
    <row r="14" spans="1:76" ht="12.75" customHeight="1" x14ac:dyDescent="0.2">
      <c r="A14" s="10" t="s">
        <v>5</v>
      </c>
      <c r="B14" s="19">
        <v>2.4</v>
      </c>
      <c r="C14" s="4">
        <f t="shared" ref="C14" si="141">IF(AND((B14&gt;0),(B$4&gt;0)),(B14/B$4*100),"")</f>
        <v>10.619469026548671</v>
      </c>
      <c r="D14" s="19">
        <v>2.6</v>
      </c>
      <c r="E14" s="4">
        <f t="shared" ref="E14" si="142">IF(AND((D14&gt;0),(D$4&gt;0)),(D14/D$4*100),"")</f>
        <v>13</v>
      </c>
      <c r="F14" s="19"/>
      <c r="G14" s="4" t="str">
        <f t="shared" ref="G14" si="143">IF(AND((F14&gt;0),(F$4&gt;0)),(F14/F$4*100),"")</f>
        <v/>
      </c>
      <c r="H14" s="19">
        <v>3.6</v>
      </c>
      <c r="I14" s="4">
        <f t="shared" ref="I14" si="144">IF(AND((H14&gt;0),(H$4&gt;0)),(H14/H$4*100),"")</f>
        <v>17.39130434782609</v>
      </c>
      <c r="J14" s="19">
        <v>2.9</v>
      </c>
      <c r="K14" s="4">
        <f t="shared" ref="K14" si="145">IF(AND((J14&gt;0),(J$4&gt;0)),(J14/J$4*100),"")</f>
        <v>13.24200913242009</v>
      </c>
      <c r="L14" s="19">
        <v>2.2000000000000002</v>
      </c>
      <c r="M14" s="4">
        <f t="shared" ref="M14" si="146">IF(AND((L14&gt;0),(L$4&gt;0)),(L14/L$4*100),"")</f>
        <v>9.4827586206896566</v>
      </c>
      <c r="N14" s="19">
        <v>3.4</v>
      </c>
      <c r="O14" s="4">
        <f t="shared" ref="O14" si="147">IF(AND((N14&gt;0),(N$4&gt;0)),(N14/N$4*100),"")</f>
        <v>14.718614718614717</v>
      </c>
      <c r="P14" s="19">
        <v>3</v>
      </c>
      <c r="Q14" s="4">
        <f t="shared" ref="Q14" si="148">IF(AND((P14&gt;0),(P$4&gt;0)),(P14/P$4*100),"")</f>
        <v>12.658227848101266</v>
      </c>
      <c r="R14" s="19">
        <v>3.6</v>
      </c>
      <c r="S14" s="4">
        <f t="shared" ref="S14" si="149">IF(AND((R14&gt;0),(R$4&gt;0)),(R14/R$4*100),"")</f>
        <v>17.647058823529413</v>
      </c>
      <c r="T14" s="19">
        <v>3.1</v>
      </c>
      <c r="U14" s="4">
        <f t="shared" ref="U14" si="150">IF(AND((T14&gt;0),(T$4&gt;0)),(T14/T$4*100),"")</f>
        <v>14.622641509433961</v>
      </c>
      <c r="V14" s="19">
        <v>2.8</v>
      </c>
      <c r="W14" s="4">
        <f t="shared" ref="W14" si="151">IF(AND((V14&gt;0),(V$4&gt;0)),(V14/V$4*100),"")</f>
        <v>12.017167381974247</v>
      </c>
      <c r="X14" s="19">
        <v>2.7</v>
      </c>
      <c r="Y14" s="4">
        <f t="shared" ref="Y14" si="152">IF(AND((X14&gt;0),(X$4&gt;0)),(X14/X$4*100),"")</f>
        <v>11.790393013100438</v>
      </c>
      <c r="Z14" s="19">
        <v>2.5</v>
      </c>
      <c r="AA14" s="4">
        <f t="shared" ref="AA14" si="153">IF(AND((Z14&gt;0),(Z$4&gt;0)),(Z14/Z$4*100),"")</f>
        <v>11.737089201877934</v>
      </c>
      <c r="AB14" s="19">
        <v>3.3</v>
      </c>
      <c r="AC14" s="4">
        <f t="shared" ref="AC14" si="154">IF(AND((AB14&gt;0),(AB$4&gt;0)),(AB14/AB$4*100),"")</f>
        <v>16.097560975609756</v>
      </c>
      <c r="AD14" s="19"/>
      <c r="AE14" s="4" t="str">
        <f t="shared" ref="AE14" si="155">IF(AND((AD14&gt;0),(AD$4&gt;0)),(AD14/AD$4*100),"")</f>
        <v/>
      </c>
      <c r="AF14" s="19"/>
      <c r="AG14" s="4" t="str">
        <f t="shared" ref="AG14" si="156">IF(AND((AF14&gt;0),(AF$4&gt;0)),(AF14/AF$4*100),"")</f>
        <v/>
      </c>
      <c r="AH14" s="19"/>
      <c r="AI14" s="4" t="str">
        <f t="shared" ref="AI14" si="157">IF(AND((AH14&gt;0),(AH$4&gt;0)),(AH14/AH$4*100),"")</f>
        <v/>
      </c>
      <c r="AJ14" s="19"/>
      <c r="AK14" s="4" t="str">
        <f t="shared" ref="AK14" si="158">IF(AND((AJ14&gt;0),(AJ$4&gt;0)),(AJ14/AJ$4*100),"")</f>
        <v/>
      </c>
      <c r="AL14" s="19"/>
      <c r="AM14" s="4" t="str">
        <f t="shared" ref="AM14" si="159">IF(AND((AL14&gt;0),(AL$4&gt;0)),(AL14/AL$4*100),"")</f>
        <v/>
      </c>
      <c r="AN14" s="19"/>
      <c r="AO14" s="4" t="str">
        <f t="shared" ref="AO14" si="160">IF(AND((AN14&gt;0),(AN$4&gt;0)),(AN14/AN$4*100),"")</f>
        <v/>
      </c>
      <c r="AP14" s="19"/>
      <c r="AQ14" s="4" t="str">
        <f t="shared" ref="AQ14" si="161">IF(AND((AP14&gt;0),(AP$4&gt;0)),(AP14/AP$4*100),"")</f>
        <v/>
      </c>
      <c r="AR14" s="19"/>
      <c r="AS14" s="4" t="str">
        <f t="shared" ref="AS14" si="162">IF(AND((AR14&gt;0),(AR$4&gt;0)),(AR14/AR$4*100),"")</f>
        <v/>
      </c>
      <c r="AT14" s="19"/>
      <c r="AU14" s="4" t="str">
        <f t="shared" ref="AU14" si="163">IF(AND((AT14&gt;0),(AT$4&gt;0)),(AT14/AT$4*100),"")</f>
        <v/>
      </c>
      <c r="AV14" s="19"/>
      <c r="AW14" s="4" t="str">
        <f t="shared" ref="AW14" si="164">IF(AND((AV14&gt;0),(AV$4&gt;0)),(AV14/AV$4*100),"")</f>
        <v/>
      </c>
      <c r="AX14" s="19"/>
      <c r="AY14" s="4" t="str">
        <f t="shared" ref="AY14" si="165">IF(AND((AX14&gt;0),(AX$4&gt;0)),(AX14/AX$4*100),"")</f>
        <v/>
      </c>
      <c r="AZ14" s="19"/>
      <c r="BA14" s="4" t="str">
        <f t="shared" ref="BA14" si="166">IF(AND((AZ14&gt;0),(AZ$4&gt;0)),(AZ14/AZ$4*100),"")</f>
        <v/>
      </c>
      <c r="BB14" s="19"/>
      <c r="BC14" s="4" t="str">
        <f t="shared" ref="BC14" si="167">IF(AND((BB14&gt;0),(BB$4&gt;0)),(BB14/BB$4*100),"")</f>
        <v/>
      </c>
      <c r="BD14" s="19"/>
      <c r="BE14" s="4" t="str">
        <f t="shared" ref="BE14" si="168">IF(AND((BD14&gt;0),(BD$4&gt;0)),(BD14/BD$4*100),"")</f>
        <v/>
      </c>
      <c r="BF14" s="19"/>
      <c r="BG14" s="4" t="str">
        <f t="shared" ref="BG14" si="169">IF(AND((BF14&gt;0),(BF$4&gt;0)),(BF14/BF$4*100),"")</f>
        <v/>
      </c>
      <c r="BH14" s="19"/>
      <c r="BI14" s="4" t="str">
        <f t="shared" ref="BI14" si="170">IF(AND((BH14&gt;0),(BH$4&gt;0)),(BH14/BH$4*100),"")</f>
        <v/>
      </c>
      <c r="BK14" s="57" t="s">
        <v>5</v>
      </c>
      <c r="BL14" s="30">
        <f t="shared" si="16"/>
        <v>13</v>
      </c>
      <c r="BM14" s="31">
        <f t="shared" si="17"/>
        <v>2.2000000000000002</v>
      </c>
      <c r="BN14" s="32" t="str">
        <f t="shared" si="18"/>
        <v>–</v>
      </c>
      <c r="BO14" s="33">
        <f t="shared" si="19"/>
        <v>3.6</v>
      </c>
      <c r="BP14" s="34">
        <f t="shared" si="20"/>
        <v>9.4827586206896566</v>
      </c>
      <c r="BQ14" s="35" t="str">
        <f t="shared" si="41"/>
        <v>–</v>
      </c>
      <c r="BR14" s="36">
        <f t="shared" si="21"/>
        <v>17.647058823529413</v>
      </c>
      <c r="BS14" s="37">
        <f t="shared" si="22"/>
        <v>2.930769230769231</v>
      </c>
      <c r="BT14" s="38">
        <f t="shared" si="42"/>
        <v>13.463407276902018</v>
      </c>
      <c r="BU14" s="32">
        <f t="shared" si="23"/>
        <v>0.45347659877994284</v>
      </c>
      <c r="BV14" s="39">
        <f t="shared" si="43"/>
        <v>2.5084164594316167</v>
      </c>
      <c r="BW14" s="32">
        <f t="shared" si="24"/>
        <v>2.4</v>
      </c>
      <c r="BX14" s="35">
        <f t="shared" si="44"/>
        <v>10.619469026548671</v>
      </c>
    </row>
    <row r="15" spans="1:76" ht="12.75" customHeight="1" x14ac:dyDescent="0.2">
      <c r="A15" s="15" t="s">
        <v>12</v>
      </c>
      <c r="B15" s="17"/>
      <c r="C15" s="3"/>
      <c r="D15" s="17"/>
      <c r="E15" s="3"/>
      <c r="F15" s="17"/>
      <c r="G15" s="3"/>
      <c r="H15" s="17"/>
      <c r="I15" s="3"/>
      <c r="J15" s="17"/>
      <c r="K15" s="3"/>
      <c r="L15" s="17"/>
      <c r="M15" s="3"/>
      <c r="N15" s="17"/>
      <c r="O15" s="3"/>
      <c r="P15" s="17"/>
      <c r="Q15" s="3"/>
      <c r="R15" s="17"/>
      <c r="S15" s="3"/>
      <c r="T15" s="17"/>
      <c r="U15" s="3"/>
      <c r="V15" s="17"/>
      <c r="W15" s="3"/>
      <c r="X15" s="17"/>
      <c r="Y15" s="3"/>
      <c r="Z15" s="17"/>
      <c r="AA15" s="3"/>
      <c r="AB15" s="17"/>
      <c r="AC15" s="3"/>
      <c r="AD15" s="17"/>
      <c r="AE15" s="3"/>
      <c r="AF15" s="17"/>
      <c r="AG15" s="3"/>
      <c r="AH15" s="17"/>
      <c r="AI15" s="3"/>
      <c r="AJ15" s="17"/>
      <c r="AK15" s="3"/>
      <c r="AL15" s="17"/>
      <c r="AM15" s="3"/>
      <c r="AN15" s="17"/>
      <c r="AO15" s="3"/>
      <c r="AP15" s="17"/>
      <c r="AQ15" s="3"/>
      <c r="AR15" s="17"/>
      <c r="AS15" s="3"/>
      <c r="AT15" s="17"/>
      <c r="AU15" s="3"/>
      <c r="AV15" s="17"/>
      <c r="AW15" s="3"/>
      <c r="AX15" s="17"/>
      <c r="AY15" s="3"/>
      <c r="AZ15" s="17"/>
      <c r="BA15" s="3"/>
      <c r="BB15" s="17"/>
      <c r="BC15" s="3"/>
      <c r="BD15" s="17"/>
      <c r="BE15" s="3"/>
      <c r="BF15" s="17"/>
      <c r="BG15" s="3"/>
      <c r="BH15" s="17"/>
      <c r="BI15" s="3"/>
      <c r="BK15" s="56" t="s">
        <v>12</v>
      </c>
      <c r="BL15" s="30"/>
      <c r="BM15" s="31"/>
      <c r="BN15" s="32"/>
      <c r="BO15" s="33"/>
      <c r="BP15" s="34"/>
      <c r="BQ15" s="35"/>
      <c r="BR15" s="36"/>
      <c r="BS15" s="37"/>
      <c r="BT15" s="38"/>
      <c r="BU15" s="32"/>
      <c r="BV15" s="39"/>
      <c r="BW15" s="32"/>
      <c r="BX15" s="35"/>
    </row>
    <row r="16" spans="1:76" ht="12.75" customHeight="1" x14ac:dyDescent="0.2">
      <c r="A16" s="10" t="s">
        <v>24</v>
      </c>
      <c r="B16" s="19">
        <v>10.3</v>
      </c>
      <c r="C16" s="4">
        <f>IF(AND((B16&gt;0),(B$4&gt;0)),(B16/B$4*100),"")</f>
        <v>45.575221238938049</v>
      </c>
      <c r="D16" s="19">
        <v>9.1</v>
      </c>
      <c r="E16" s="4">
        <f>IF(AND((D16&gt;0),(D$4&gt;0)),(D16/D$4*100),"")</f>
        <v>45.499999999999993</v>
      </c>
      <c r="F16" s="19">
        <v>8.6999999999999993</v>
      </c>
      <c r="G16" s="4">
        <f>IF(AND((F16&gt;0),(F$4&gt;0)),(F16/F$4*100),"")</f>
        <v>40.845070422535208</v>
      </c>
      <c r="H16" s="19">
        <v>10.4</v>
      </c>
      <c r="I16" s="4">
        <f>IF(AND((H16&gt;0),(H$4&gt;0)),(H16/H$4*100),"")</f>
        <v>50.24154589371981</v>
      </c>
      <c r="J16" s="19">
        <v>9.6</v>
      </c>
      <c r="K16" s="4">
        <f>IF(AND((J16&gt;0),(J$4&gt;0)),(J16/J$4*100),"")</f>
        <v>43.835616438356169</v>
      </c>
      <c r="L16" s="19">
        <v>9.6999999999999993</v>
      </c>
      <c r="M16" s="4">
        <f>IF(AND((L16&gt;0),(L$4&gt;0)),(L16/L$4*100),"")</f>
        <v>41.810344827586206</v>
      </c>
      <c r="N16" s="19">
        <v>10.9</v>
      </c>
      <c r="O16" s="4">
        <f>IF(AND((N16&gt;0),(N$4&gt;0)),(N16/N$4*100),"")</f>
        <v>47.186147186147188</v>
      </c>
      <c r="P16" s="19">
        <v>10.199999999999999</v>
      </c>
      <c r="Q16" s="4">
        <f>IF(AND((P16&gt;0),(P$4&gt;0)),(P16/P$4*100),"")</f>
        <v>43.037974683544299</v>
      </c>
      <c r="R16" s="19">
        <v>9.6999999999999993</v>
      </c>
      <c r="S16" s="4">
        <f>IF(AND((R16&gt;0),(R$4&gt;0)),(R16/R$4*100),"")</f>
        <v>47.549019607843135</v>
      </c>
      <c r="T16" s="19">
        <v>9.1999999999999993</v>
      </c>
      <c r="U16" s="4">
        <f>IF(AND((T16&gt;0),(T$4&gt;0)),(T16/T$4*100),"")</f>
        <v>43.396226415094333</v>
      </c>
      <c r="V16" s="19">
        <v>9.5</v>
      </c>
      <c r="W16" s="4">
        <f>IF(AND((V16&gt;0),(V$4&gt;0)),(V16/V$4*100),"")</f>
        <v>40.772532188841197</v>
      </c>
      <c r="X16" s="19">
        <v>9.6999999999999993</v>
      </c>
      <c r="Y16" s="4">
        <f>IF(AND((X16&gt;0),(X$4&gt;0)),(X16/X$4*100),"")</f>
        <v>42.358078602620083</v>
      </c>
      <c r="Z16" s="19">
        <v>9.4</v>
      </c>
      <c r="AA16" s="4">
        <f>IF(AND((Z16&gt;0),(Z$4&gt;0)),(Z16/Z$4*100),"")</f>
        <v>44.131455399061032</v>
      </c>
      <c r="AB16" s="19">
        <v>9.5</v>
      </c>
      <c r="AC16" s="4">
        <f>IF(AND((AB16&gt;0),(AB$4&gt;0)),(AB16/AB$4*100),"")</f>
        <v>46.341463414634148</v>
      </c>
      <c r="AD16" s="19">
        <v>9.6</v>
      </c>
      <c r="AE16" s="4">
        <f t="shared" ref="AE16" si="171">IF(AND((AD16&gt;0),(AD$4&gt;0)),(AD16/AD$4*100),"")</f>
        <v>41.921397379912669</v>
      </c>
      <c r="AF16" s="19"/>
      <c r="AG16" s="4" t="str">
        <f t="shared" ref="AG16" si="172">IF(AND((AF16&gt;0),(AF$4&gt;0)),(AF16/AF$4*100),"")</f>
        <v/>
      </c>
      <c r="AH16" s="19"/>
      <c r="AI16" s="4" t="str">
        <f t="shared" ref="AI16" si="173">IF(AND((AH16&gt;0),(AH$4&gt;0)),(AH16/AH$4*100),"")</f>
        <v/>
      </c>
      <c r="AJ16" s="19"/>
      <c r="AK16" s="4" t="str">
        <f t="shared" ref="AK16" si="174">IF(AND((AJ16&gt;0),(AJ$4&gt;0)),(AJ16/AJ$4*100),"")</f>
        <v/>
      </c>
      <c r="AL16" s="19"/>
      <c r="AM16" s="4" t="str">
        <f t="shared" ref="AM16" si="175">IF(AND((AL16&gt;0),(AL$4&gt;0)),(AL16/AL$4*100),"")</f>
        <v/>
      </c>
      <c r="AN16" s="19"/>
      <c r="AO16" s="4" t="str">
        <f t="shared" ref="AO16" si="176">IF(AND((AN16&gt;0),(AN$4&gt;0)),(AN16/AN$4*100),"")</f>
        <v/>
      </c>
      <c r="AP16" s="19"/>
      <c r="AQ16" s="4" t="str">
        <f t="shared" ref="AQ16" si="177">IF(AND((AP16&gt;0),(AP$4&gt;0)),(AP16/AP$4*100),"")</f>
        <v/>
      </c>
      <c r="AR16" s="19"/>
      <c r="AS16" s="4" t="str">
        <f t="shared" ref="AS16" si="178">IF(AND((AR16&gt;0),(AR$4&gt;0)),(AR16/AR$4*100),"")</f>
        <v/>
      </c>
      <c r="AT16" s="19"/>
      <c r="AU16" s="4" t="str">
        <f t="shared" ref="AU16" si="179">IF(AND((AT16&gt;0),(AT$4&gt;0)),(AT16/AT$4*100),"")</f>
        <v/>
      </c>
      <c r="AV16" s="19"/>
      <c r="AW16" s="4" t="str">
        <f t="shared" ref="AW16" si="180">IF(AND((AV16&gt;0),(AV$4&gt;0)),(AV16/AV$4*100),"")</f>
        <v/>
      </c>
      <c r="AX16" s="19"/>
      <c r="AY16" s="4" t="str">
        <f t="shared" ref="AY16" si="181">IF(AND((AX16&gt;0),(AX$4&gt;0)),(AX16/AX$4*100),"")</f>
        <v/>
      </c>
      <c r="AZ16" s="19"/>
      <c r="BA16" s="4" t="str">
        <f t="shared" ref="BA16" si="182">IF(AND((AZ16&gt;0),(AZ$4&gt;0)),(AZ16/AZ$4*100),"")</f>
        <v/>
      </c>
      <c r="BB16" s="19"/>
      <c r="BC16" s="4" t="str">
        <f t="shared" ref="BC16" si="183">IF(AND((BB16&gt;0),(BB$4&gt;0)),(BB16/BB$4*100),"")</f>
        <v/>
      </c>
      <c r="BD16" s="19"/>
      <c r="BE16" s="4" t="str">
        <f t="shared" ref="BE16" si="184">IF(AND((BD16&gt;0),(BD$4&gt;0)),(BD16/BD$4*100),"")</f>
        <v/>
      </c>
      <c r="BF16" s="19"/>
      <c r="BG16" s="4" t="str">
        <f t="shared" ref="BG16" si="185">IF(AND((BF16&gt;0),(BF$4&gt;0)),(BF16/BF$4*100),"")</f>
        <v/>
      </c>
      <c r="BH16" s="19"/>
      <c r="BI16" s="4" t="str">
        <f t="shared" ref="BI16" si="186">IF(AND((BH16&gt;0),(BH$4&gt;0)),(BH16/BH$4*100),"")</f>
        <v/>
      </c>
      <c r="BK16" s="57" t="s">
        <v>24</v>
      </c>
      <c r="BL16" s="30">
        <f t="shared" si="16"/>
        <v>15</v>
      </c>
      <c r="BM16" s="31">
        <f t="shared" si="17"/>
        <v>8.6999999999999993</v>
      </c>
      <c r="BN16" s="32" t="str">
        <f t="shared" si="18"/>
        <v>–</v>
      </c>
      <c r="BO16" s="33">
        <f t="shared" si="19"/>
        <v>10.9</v>
      </c>
      <c r="BP16" s="34">
        <f t="shared" si="20"/>
        <v>40.772532188841197</v>
      </c>
      <c r="BQ16" s="35" t="str">
        <f t="shared" si="41"/>
        <v>–</v>
      </c>
      <c r="BR16" s="36">
        <f t="shared" si="21"/>
        <v>50.24154589371981</v>
      </c>
      <c r="BS16" s="37">
        <f t="shared" si="22"/>
        <v>9.7000000000000011</v>
      </c>
      <c r="BT16" s="38">
        <f t="shared" si="42"/>
        <v>44.300139579922231</v>
      </c>
      <c r="BU16" s="32">
        <f t="shared" si="23"/>
        <v>0.55677643628300244</v>
      </c>
      <c r="BV16" s="39">
        <f t="shared" si="43"/>
        <v>2.7266153392480672</v>
      </c>
      <c r="BW16" s="32">
        <f t="shared" si="24"/>
        <v>10.3</v>
      </c>
      <c r="BX16" s="35">
        <f t="shared" si="44"/>
        <v>45.575221238938049</v>
      </c>
    </row>
    <row r="17" spans="1:76" ht="12.75" customHeight="1" x14ac:dyDescent="0.2">
      <c r="A17" s="10" t="s">
        <v>25</v>
      </c>
      <c r="B17" s="19">
        <v>2.2000000000000002</v>
      </c>
      <c r="C17" s="4">
        <f>IF(AND((B17&gt;0),(B$4&gt;0)),(B17/B$4*100),"")</f>
        <v>9.7345132743362832</v>
      </c>
      <c r="D17" s="19">
        <v>2.2999999999999998</v>
      </c>
      <c r="E17" s="4">
        <f>IF(AND((D17&gt;0),(D$4&gt;0)),(D17/D$4*100),"")</f>
        <v>11.5</v>
      </c>
      <c r="F17" s="19"/>
      <c r="G17" s="4" t="str">
        <f>IF(AND((F17&gt;0),(F$4&gt;0)),(F17/F$4*100),"")</f>
        <v/>
      </c>
      <c r="H17" s="19">
        <v>1.7</v>
      </c>
      <c r="I17" s="4">
        <f>IF(AND((H17&gt;0),(H$4&gt;0)),(H17/H$4*100),"")</f>
        <v>8.2125603864734309</v>
      </c>
      <c r="J17" s="19">
        <v>1.7</v>
      </c>
      <c r="K17" s="4">
        <f>IF(AND((J17&gt;0),(J$4&gt;0)),(J17/J$4*100),"")</f>
        <v>7.7625570776255719</v>
      </c>
      <c r="L17" s="19">
        <v>1.4</v>
      </c>
      <c r="M17" s="4">
        <f>IF(AND((L17&gt;0),(L$4&gt;0)),(L17/L$4*100),"")</f>
        <v>6.0344827586206895</v>
      </c>
      <c r="N17" s="19"/>
      <c r="O17" s="4" t="str">
        <f>IF(AND((N17&gt;0),(N$4&gt;0)),(N17/N$4*100),"")</f>
        <v/>
      </c>
      <c r="P17" s="19"/>
      <c r="Q17" s="4" t="str">
        <f>IF(AND((P17&gt;0),(P$4&gt;0)),(P17/P$4*100),"")</f>
        <v/>
      </c>
      <c r="R17" s="19">
        <v>1.7</v>
      </c>
      <c r="S17" s="4">
        <f>IF(AND((R17&gt;0),(R$4&gt;0)),(R17/R$4*100),"")</f>
        <v>8.3333333333333339</v>
      </c>
      <c r="T17" s="19">
        <v>1.3</v>
      </c>
      <c r="U17" s="4">
        <f>IF(AND((T17&gt;0),(T$4&gt;0)),(T17/T$4*100),"")</f>
        <v>6.1320754716981138</v>
      </c>
      <c r="V17" s="19"/>
      <c r="W17" s="4" t="str">
        <f>IF(AND((V17&gt;0),(V$4&gt;0)),(V17/V$4*100),"")</f>
        <v/>
      </c>
      <c r="X17" s="19">
        <v>1.5</v>
      </c>
      <c r="Y17" s="4">
        <f>IF(AND((X17&gt;0),(X$4&gt;0)),(X17/X$4*100),"")</f>
        <v>6.5502183406113534</v>
      </c>
      <c r="Z17" s="19">
        <v>1.4</v>
      </c>
      <c r="AA17" s="4">
        <f>IF(AND((Z17&gt;0),(Z$4&gt;0)),(Z17/Z$4*100),"")</f>
        <v>6.5727699530516421</v>
      </c>
      <c r="AB17" s="19">
        <v>1.5</v>
      </c>
      <c r="AC17" s="4">
        <f>IF(AND((AB17&gt;0),(AB$4&gt;0)),(AB17/AB$4*100),"")</f>
        <v>7.3170731707317067</v>
      </c>
      <c r="AD17" s="19">
        <v>1.5</v>
      </c>
      <c r="AE17" s="4">
        <f t="shared" ref="AE17" si="187">IF(AND((AD17&gt;0),(AD$4&gt;0)),(AD17/AD$4*100),"")</f>
        <v>6.5502183406113534</v>
      </c>
      <c r="AF17" s="19"/>
      <c r="AG17" s="4" t="str">
        <f t="shared" ref="AG17" si="188">IF(AND((AF17&gt;0),(AF$4&gt;0)),(AF17/AF$4*100),"")</f>
        <v/>
      </c>
      <c r="AH17" s="19"/>
      <c r="AI17" s="4" t="str">
        <f t="shared" ref="AI17" si="189">IF(AND((AH17&gt;0),(AH$4&gt;0)),(AH17/AH$4*100),"")</f>
        <v/>
      </c>
      <c r="AJ17" s="19"/>
      <c r="AK17" s="4" t="str">
        <f t="shared" ref="AK17" si="190">IF(AND((AJ17&gt;0),(AJ$4&gt;0)),(AJ17/AJ$4*100),"")</f>
        <v/>
      </c>
      <c r="AL17" s="19"/>
      <c r="AM17" s="4" t="str">
        <f t="shared" ref="AM17" si="191">IF(AND((AL17&gt;0),(AL$4&gt;0)),(AL17/AL$4*100),"")</f>
        <v/>
      </c>
      <c r="AN17" s="19"/>
      <c r="AO17" s="4" t="str">
        <f t="shared" ref="AO17" si="192">IF(AND((AN17&gt;0),(AN$4&gt;0)),(AN17/AN$4*100),"")</f>
        <v/>
      </c>
      <c r="AP17" s="19"/>
      <c r="AQ17" s="4" t="str">
        <f t="shared" ref="AQ17" si="193">IF(AND((AP17&gt;0),(AP$4&gt;0)),(AP17/AP$4*100),"")</f>
        <v/>
      </c>
      <c r="AR17" s="19"/>
      <c r="AS17" s="4" t="str">
        <f t="shared" ref="AS17" si="194">IF(AND((AR17&gt;0),(AR$4&gt;0)),(AR17/AR$4*100),"")</f>
        <v/>
      </c>
      <c r="AT17" s="19"/>
      <c r="AU17" s="4" t="str">
        <f t="shared" ref="AU17" si="195">IF(AND((AT17&gt;0),(AT$4&gt;0)),(AT17/AT$4*100),"")</f>
        <v/>
      </c>
      <c r="AV17" s="19"/>
      <c r="AW17" s="4" t="str">
        <f t="shared" ref="AW17" si="196">IF(AND((AV17&gt;0),(AV$4&gt;0)),(AV17/AV$4*100),"")</f>
        <v/>
      </c>
      <c r="AX17" s="19"/>
      <c r="AY17" s="4" t="str">
        <f t="shared" ref="AY17" si="197">IF(AND((AX17&gt;0),(AX$4&gt;0)),(AX17/AX$4*100),"")</f>
        <v/>
      </c>
      <c r="AZ17" s="19"/>
      <c r="BA17" s="4" t="str">
        <f t="shared" ref="BA17" si="198">IF(AND((AZ17&gt;0),(AZ$4&gt;0)),(AZ17/AZ$4*100),"")</f>
        <v/>
      </c>
      <c r="BB17" s="19"/>
      <c r="BC17" s="4" t="str">
        <f t="shared" ref="BC17" si="199">IF(AND((BB17&gt;0),(BB$4&gt;0)),(BB17/BB$4*100),"")</f>
        <v/>
      </c>
      <c r="BD17" s="19"/>
      <c r="BE17" s="4" t="str">
        <f t="shared" ref="BE17" si="200">IF(AND((BD17&gt;0),(BD$4&gt;0)),(BD17/BD$4*100),"")</f>
        <v/>
      </c>
      <c r="BF17" s="19"/>
      <c r="BG17" s="4" t="str">
        <f t="shared" ref="BG17" si="201">IF(AND((BF17&gt;0),(BF$4&gt;0)),(BF17/BF$4*100),"")</f>
        <v/>
      </c>
      <c r="BH17" s="19"/>
      <c r="BI17" s="4" t="str">
        <f t="shared" ref="BI17" si="202">IF(AND((BH17&gt;0),(BH$4&gt;0)),(BH17/BH$4*100),"")</f>
        <v/>
      </c>
      <c r="BK17" s="57" t="s">
        <v>25</v>
      </c>
      <c r="BL17" s="30">
        <f t="shared" si="16"/>
        <v>11</v>
      </c>
      <c r="BM17" s="31">
        <f t="shared" si="17"/>
        <v>1.3</v>
      </c>
      <c r="BN17" s="32" t="str">
        <f t="shared" si="18"/>
        <v>–</v>
      </c>
      <c r="BO17" s="33">
        <f t="shared" si="19"/>
        <v>2.2999999999999998</v>
      </c>
      <c r="BP17" s="34">
        <f t="shared" si="20"/>
        <v>6.0344827586206895</v>
      </c>
      <c r="BQ17" s="35" t="str">
        <f t="shared" si="41"/>
        <v>–</v>
      </c>
      <c r="BR17" s="36">
        <f t="shared" si="21"/>
        <v>11.5</v>
      </c>
      <c r="BS17" s="37">
        <f t="shared" si="22"/>
        <v>1.6545454545454548</v>
      </c>
      <c r="BT17" s="38">
        <f t="shared" si="42"/>
        <v>7.6999820097357716</v>
      </c>
      <c r="BU17" s="32">
        <f t="shared" si="23"/>
        <v>0.32361593398235505</v>
      </c>
      <c r="BV17" s="39">
        <f t="shared" si="43"/>
        <v>1.6893962880383118</v>
      </c>
      <c r="BW17" s="32">
        <f t="shared" si="24"/>
        <v>2.2000000000000002</v>
      </c>
      <c r="BX17" s="35">
        <f t="shared" si="44"/>
        <v>9.7345132743362832</v>
      </c>
    </row>
    <row r="18" spans="1:76" ht="12.75" customHeight="1" x14ac:dyDescent="0.2">
      <c r="A18" s="10" t="s">
        <v>26</v>
      </c>
      <c r="B18" s="66">
        <f>IF(AND((B17&gt;0),(B16&gt;0)),(B17/B16),"")</f>
        <v>0.21359223300970875</v>
      </c>
      <c r="C18" s="4" t="s">
        <v>3</v>
      </c>
      <c r="D18" s="66">
        <f>IF(AND((D17&gt;0),(D16&gt;0)),(D17/D16),"")</f>
        <v>0.25274725274725274</v>
      </c>
      <c r="E18" s="4" t="s">
        <v>3</v>
      </c>
      <c r="F18" s="66" t="str">
        <f>IF(AND((F17&gt;0),(F16&gt;0)),(F17/F16),"")</f>
        <v/>
      </c>
      <c r="G18" s="4" t="s">
        <v>3</v>
      </c>
      <c r="H18" s="66">
        <f>IF(AND((H17&gt;0),(H16&gt;0)),(H17/H16),"")</f>
        <v>0.16346153846153846</v>
      </c>
      <c r="I18" s="4" t="s">
        <v>3</v>
      </c>
      <c r="J18" s="66">
        <f>IF(AND((J17&gt;0),(J16&gt;0)),(J17/J16),"")</f>
        <v>0.17708333333333334</v>
      </c>
      <c r="K18" s="4" t="s">
        <v>3</v>
      </c>
      <c r="L18" s="66">
        <f>IF(AND((L17&gt;0),(L16&gt;0)),(L17/L16),"")</f>
        <v>0.14432989690721651</v>
      </c>
      <c r="M18" s="4" t="s">
        <v>3</v>
      </c>
      <c r="N18" s="66" t="str">
        <f>IF(AND((N17&gt;0),(N16&gt;0)),(N17/N16),"")</f>
        <v/>
      </c>
      <c r="O18" s="4" t="s">
        <v>3</v>
      </c>
      <c r="P18" s="66" t="str">
        <f>IF(AND((P17&gt;0),(P16&gt;0)),(P17/P16),"")</f>
        <v/>
      </c>
      <c r="Q18" s="4" t="s">
        <v>3</v>
      </c>
      <c r="R18" s="66">
        <f>IF(AND((R17&gt;0),(R16&gt;0)),(R17/R16),"")</f>
        <v>0.1752577319587629</v>
      </c>
      <c r="S18" s="4" t="s">
        <v>3</v>
      </c>
      <c r="T18" s="66">
        <f>IF(AND((T17&gt;0),(T16&gt;0)),(T17/T16),"")</f>
        <v>0.14130434782608697</v>
      </c>
      <c r="U18" s="4" t="s">
        <v>3</v>
      </c>
      <c r="V18" s="66" t="str">
        <f>IF(AND((V17&gt;0),(V16&gt;0)),(V17/V16),"")</f>
        <v/>
      </c>
      <c r="W18" s="4" t="s">
        <v>3</v>
      </c>
      <c r="X18" s="66">
        <f>IF(AND((X17&gt;0),(X16&gt;0)),(X17/X16),"")</f>
        <v>0.15463917525773196</v>
      </c>
      <c r="Y18" s="4" t="s">
        <v>3</v>
      </c>
      <c r="Z18" s="66">
        <f>IF(AND((Z17&gt;0),(Z16&gt;0)),(Z17/Z16),"")</f>
        <v>0.14893617021276595</v>
      </c>
      <c r="AA18" s="4" t="s">
        <v>3</v>
      </c>
      <c r="AB18" s="66">
        <f>IF(AND((AB17&gt;0),(AB16&gt;0)),(AB17/AB16),"")</f>
        <v>0.15789473684210525</v>
      </c>
      <c r="AC18" s="4" t="s">
        <v>3</v>
      </c>
      <c r="AD18" s="66">
        <f t="shared" ref="AD18" si="203">IF(AND((AD17&gt;0),(AD16&gt;0)),(AD17/AD16),"")</f>
        <v>0.15625</v>
      </c>
      <c r="AE18" s="4" t="s">
        <v>3</v>
      </c>
      <c r="AF18" s="66" t="str">
        <f t="shared" ref="AF18" si="204">IF(AND((AF17&gt;0),(AF16&gt;0)),(AF17/AF16),"")</f>
        <v/>
      </c>
      <c r="AG18" s="4" t="s">
        <v>3</v>
      </c>
      <c r="AH18" s="66" t="str">
        <f t="shared" ref="AH18" si="205">IF(AND((AH17&gt;0),(AH16&gt;0)),(AH17/AH16),"")</f>
        <v/>
      </c>
      <c r="AI18" s="4" t="s">
        <v>3</v>
      </c>
      <c r="AJ18" s="66" t="str">
        <f t="shared" ref="AJ18" si="206">IF(AND((AJ17&gt;0),(AJ16&gt;0)),(AJ17/AJ16),"")</f>
        <v/>
      </c>
      <c r="AK18" s="4" t="s">
        <v>3</v>
      </c>
      <c r="AL18" s="66" t="str">
        <f t="shared" ref="AL18" si="207">IF(AND((AL17&gt;0),(AL16&gt;0)),(AL17/AL16),"")</f>
        <v/>
      </c>
      <c r="AM18" s="4" t="s">
        <v>3</v>
      </c>
      <c r="AN18" s="66" t="str">
        <f t="shared" ref="AN18" si="208">IF(AND((AN17&gt;0),(AN16&gt;0)),(AN17/AN16),"")</f>
        <v/>
      </c>
      <c r="AO18" s="4" t="s">
        <v>3</v>
      </c>
      <c r="AP18" s="66" t="str">
        <f t="shared" ref="AP18" si="209">IF(AND((AP17&gt;0),(AP16&gt;0)),(AP17/AP16),"")</f>
        <v/>
      </c>
      <c r="AQ18" s="4" t="s">
        <v>3</v>
      </c>
      <c r="AR18" s="66" t="str">
        <f t="shared" ref="AR18" si="210">IF(AND((AR17&gt;0),(AR16&gt;0)),(AR17/AR16),"")</f>
        <v/>
      </c>
      <c r="AS18" s="4" t="s">
        <v>3</v>
      </c>
      <c r="AT18" s="66" t="str">
        <f t="shared" ref="AT18" si="211">IF(AND((AT17&gt;0),(AT16&gt;0)),(AT17/AT16),"")</f>
        <v/>
      </c>
      <c r="AU18" s="4" t="s">
        <v>3</v>
      </c>
      <c r="AV18" s="66" t="str">
        <f t="shared" ref="AV18" si="212">IF(AND((AV17&gt;0),(AV16&gt;0)),(AV17/AV16),"")</f>
        <v/>
      </c>
      <c r="AW18" s="4" t="s">
        <v>3</v>
      </c>
      <c r="AX18" s="66" t="str">
        <f t="shared" ref="AX18" si="213">IF(AND((AX17&gt;0),(AX16&gt;0)),(AX17/AX16),"")</f>
        <v/>
      </c>
      <c r="AY18" s="4" t="s">
        <v>3</v>
      </c>
      <c r="AZ18" s="66" t="str">
        <f t="shared" ref="AZ18" si="214">IF(AND((AZ17&gt;0),(AZ16&gt;0)),(AZ17/AZ16),"")</f>
        <v/>
      </c>
      <c r="BA18" s="4" t="s">
        <v>3</v>
      </c>
      <c r="BB18" s="66" t="str">
        <f t="shared" ref="BB18" si="215">IF(AND((BB17&gt;0),(BB16&gt;0)),(BB17/BB16),"")</f>
        <v/>
      </c>
      <c r="BC18" s="4" t="s">
        <v>3</v>
      </c>
      <c r="BD18" s="66" t="str">
        <f t="shared" ref="BD18" si="216">IF(AND((BD17&gt;0),(BD16&gt;0)),(BD17/BD16),"")</f>
        <v/>
      </c>
      <c r="BE18" s="4" t="s">
        <v>3</v>
      </c>
      <c r="BF18" s="66" t="str">
        <f t="shared" ref="BF18" si="217">IF(AND((BF17&gt;0),(BF16&gt;0)),(BF17/BF16),"")</f>
        <v/>
      </c>
      <c r="BG18" s="4" t="s">
        <v>3</v>
      </c>
      <c r="BH18" s="66" t="str">
        <f t="shared" ref="BH18" si="218">IF(AND((BH17&gt;0),(BH16&gt;0)),(BH17/BH16),"")</f>
        <v/>
      </c>
      <c r="BI18" s="4" t="s">
        <v>3</v>
      </c>
      <c r="BK18" s="57" t="s">
        <v>26</v>
      </c>
      <c r="BL18" s="30">
        <f t="shared" si="16"/>
        <v>11</v>
      </c>
      <c r="BM18" s="40">
        <f t="shared" si="17"/>
        <v>0.14130434782608697</v>
      </c>
      <c r="BN18" s="22" t="str">
        <f t="shared" si="18"/>
        <v>–</v>
      </c>
      <c r="BO18" s="41">
        <f t="shared" si="19"/>
        <v>0.25274725274725274</v>
      </c>
      <c r="BP18" s="24" t="str">
        <f t="shared" si="20"/>
        <v/>
      </c>
      <c r="BQ18" s="6" t="s">
        <v>3</v>
      </c>
      <c r="BR18" s="26" t="str">
        <f t="shared" si="21"/>
        <v/>
      </c>
      <c r="BS18" s="42">
        <f t="shared" si="22"/>
        <v>0.17140876514150027</v>
      </c>
      <c r="BT18" s="28" t="s">
        <v>3</v>
      </c>
      <c r="BU18" s="43">
        <f t="shared" si="23"/>
        <v>3.3680503329002021E-2</v>
      </c>
      <c r="BV18" s="29" t="s">
        <v>3</v>
      </c>
      <c r="BW18" s="123" t="s">
        <v>70</v>
      </c>
      <c r="BX18" s="25" t="s">
        <v>3</v>
      </c>
    </row>
    <row r="19" spans="1:76" ht="12.75" customHeight="1" x14ac:dyDescent="0.2">
      <c r="A19" s="15" t="s">
        <v>13</v>
      </c>
      <c r="B19" s="17"/>
      <c r="C19" s="3"/>
      <c r="D19" s="17"/>
      <c r="E19" s="3"/>
      <c r="F19" s="17"/>
      <c r="G19" s="3"/>
      <c r="H19" s="17"/>
      <c r="I19" s="3"/>
      <c r="J19" s="17"/>
      <c r="K19" s="3"/>
      <c r="L19" s="17"/>
      <c r="M19" s="3"/>
      <c r="N19" s="17"/>
      <c r="O19" s="3"/>
      <c r="P19" s="17"/>
      <c r="Q19" s="3"/>
      <c r="R19" s="17"/>
      <c r="S19" s="3"/>
      <c r="T19" s="17"/>
      <c r="U19" s="3"/>
      <c r="V19" s="17"/>
      <c r="W19" s="3"/>
      <c r="X19" s="17"/>
      <c r="Y19" s="3"/>
      <c r="Z19" s="17"/>
      <c r="AA19" s="3"/>
      <c r="AB19" s="17"/>
      <c r="AC19" s="3"/>
      <c r="AD19" s="17"/>
      <c r="AE19" s="3"/>
      <c r="AF19" s="17"/>
      <c r="AG19" s="3"/>
      <c r="AH19" s="17"/>
      <c r="AI19" s="3"/>
      <c r="AJ19" s="17"/>
      <c r="AK19" s="3"/>
      <c r="AL19" s="17"/>
      <c r="AM19" s="3"/>
      <c r="AN19" s="17"/>
      <c r="AO19" s="3"/>
      <c r="AP19" s="17"/>
      <c r="AQ19" s="3"/>
      <c r="AR19" s="17"/>
      <c r="AS19" s="3"/>
      <c r="AT19" s="17"/>
      <c r="AU19" s="3"/>
      <c r="AV19" s="17"/>
      <c r="AW19" s="3"/>
      <c r="AX19" s="17"/>
      <c r="AY19" s="3"/>
      <c r="AZ19" s="17"/>
      <c r="BA19" s="3"/>
      <c r="BB19" s="17"/>
      <c r="BC19" s="3"/>
      <c r="BD19" s="17"/>
      <c r="BE19" s="3"/>
      <c r="BF19" s="17"/>
      <c r="BG19" s="3"/>
      <c r="BH19" s="17"/>
      <c r="BI19" s="3"/>
      <c r="BK19" s="56" t="s">
        <v>13</v>
      </c>
      <c r="BL19" s="30"/>
      <c r="BM19" s="21"/>
      <c r="BN19" s="22"/>
      <c r="BO19" s="23"/>
      <c r="BP19" s="24"/>
      <c r="BQ19" s="25"/>
      <c r="BR19" s="26"/>
      <c r="BS19" s="27"/>
      <c r="BT19" s="28"/>
      <c r="BU19" s="22"/>
      <c r="BV19" s="29"/>
      <c r="BW19" s="22"/>
      <c r="BX19" s="25"/>
    </row>
    <row r="20" spans="1:76" ht="12.75" customHeight="1" x14ac:dyDescent="0.2">
      <c r="A20" s="10" t="s">
        <v>24</v>
      </c>
      <c r="B20" s="19">
        <v>10.7</v>
      </c>
      <c r="C20" s="4">
        <f>IF(AND((B20&gt;0),(B$4&gt;0)),(B20/B$4*100),"")</f>
        <v>47.345132743362825</v>
      </c>
      <c r="D20" s="19">
        <v>10</v>
      </c>
      <c r="E20" s="4">
        <f>IF(AND((D20&gt;0),(D$4&gt;0)),(D20/D$4*100),"")</f>
        <v>50</v>
      </c>
      <c r="F20" s="19">
        <v>8.3000000000000007</v>
      </c>
      <c r="G20" s="4">
        <f>IF(AND((F20&gt;0),(F$4&gt;0)),(F20/F$4*100),"")</f>
        <v>38.967136150234744</v>
      </c>
      <c r="H20" s="19">
        <v>10.3</v>
      </c>
      <c r="I20" s="4">
        <f>IF(AND((H20&gt;0),(H$4&gt;0)),(H20/H$4*100),"")</f>
        <v>49.758454106280197</v>
      </c>
      <c r="J20" s="19">
        <v>9.9</v>
      </c>
      <c r="K20" s="4">
        <f>IF(AND((J20&gt;0),(J$4&gt;0)),(J20/J$4*100),"")</f>
        <v>45.205479452054796</v>
      </c>
      <c r="L20" s="19">
        <v>9.4</v>
      </c>
      <c r="M20" s="4">
        <f>IF(AND((L20&gt;0),(L$4&gt;0)),(L20/L$4*100),"")</f>
        <v>40.517241379310349</v>
      </c>
      <c r="N20" s="19">
        <v>10.7</v>
      </c>
      <c r="O20" s="4">
        <f>IF(AND((N20&gt;0),(N$4&gt;0)),(N20/N$4*100),"")</f>
        <v>46.32034632034631</v>
      </c>
      <c r="P20" s="19">
        <v>10</v>
      </c>
      <c r="Q20" s="4">
        <f>IF(AND((P20&gt;0),(P$4&gt;0)),(P20/P$4*100),"")</f>
        <v>42.194092827004219</v>
      </c>
      <c r="R20" s="19">
        <v>9.4</v>
      </c>
      <c r="S20" s="4">
        <f>IF(AND((R20&gt;0),(R$4&gt;0)),(R20/R$4*100),"")</f>
        <v>46.078431372549019</v>
      </c>
      <c r="T20" s="19">
        <v>9.4</v>
      </c>
      <c r="U20" s="4">
        <f>IF(AND((T20&gt;0),(T$4&gt;0)),(T20/T$4*100),"")</f>
        <v>44.339622641509436</v>
      </c>
      <c r="V20" s="19">
        <v>9.4</v>
      </c>
      <c r="W20" s="4">
        <f>IF(AND((V20&gt;0),(V$4&gt;0)),(V20/V$4*100),"")</f>
        <v>40.343347639484975</v>
      </c>
      <c r="X20" s="19">
        <v>9.8000000000000007</v>
      </c>
      <c r="Y20" s="4">
        <f>IF(AND((X20&gt;0),(X$4&gt;0)),(X20/X$4*100),"")</f>
        <v>42.794759825327517</v>
      </c>
      <c r="Z20" s="19">
        <v>9.6</v>
      </c>
      <c r="AA20" s="4">
        <f>IF(AND((Z20&gt;0),(Z$4&gt;0)),(Z20/Z$4*100),"")</f>
        <v>45.070422535211264</v>
      </c>
      <c r="AB20" s="19">
        <v>9.4</v>
      </c>
      <c r="AC20" s="4">
        <f>IF(AND((AB20&gt;0),(AB$4&gt;0)),(AB20/AB$4*100),"")</f>
        <v>45.853658536585371</v>
      </c>
      <c r="AD20" s="19">
        <v>9.4</v>
      </c>
      <c r="AE20" s="4">
        <f t="shared" ref="AE20" si="219">IF(AND((AD20&gt;0),(AD$4&gt;0)),(AD20/AD$4*100),"")</f>
        <v>41.048034934497821</v>
      </c>
      <c r="AF20" s="19"/>
      <c r="AG20" s="4" t="str">
        <f t="shared" ref="AG20" si="220">IF(AND((AF20&gt;0),(AF$4&gt;0)),(AF20/AF$4*100),"")</f>
        <v/>
      </c>
      <c r="AH20" s="19"/>
      <c r="AI20" s="4" t="str">
        <f t="shared" ref="AI20" si="221">IF(AND((AH20&gt;0),(AH$4&gt;0)),(AH20/AH$4*100),"")</f>
        <v/>
      </c>
      <c r="AJ20" s="19"/>
      <c r="AK20" s="4" t="str">
        <f t="shared" ref="AK20" si="222">IF(AND((AJ20&gt;0),(AJ$4&gt;0)),(AJ20/AJ$4*100),"")</f>
        <v/>
      </c>
      <c r="AL20" s="19"/>
      <c r="AM20" s="4" t="str">
        <f t="shared" ref="AM20" si="223">IF(AND((AL20&gt;0),(AL$4&gt;0)),(AL20/AL$4*100),"")</f>
        <v/>
      </c>
      <c r="AN20" s="19"/>
      <c r="AO20" s="4" t="str">
        <f t="shared" ref="AO20" si="224">IF(AND((AN20&gt;0),(AN$4&gt;0)),(AN20/AN$4*100),"")</f>
        <v/>
      </c>
      <c r="AP20" s="19"/>
      <c r="AQ20" s="4" t="str">
        <f t="shared" ref="AQ20" si="225">IF(AND((AP20&gt;0),(AP$4&gt;0)),(AP20/AP$4*100),"")</f>
        <v/>
      </c>
      <c r="AR20" s="19"/>
      <c r="AS20" s="4" t="str">
        <f t="shared" ref="AS20" si="226">IF(AND((AR20&gt;0),(AR$4&gt;0)),(AR20/AR$4*100),"")</f>
        <v/>
      </c>
      <c r="AT20" s="19"/>
      <c r="AU20" s="4" t="str">
        <f t="shared" ref="AU20" si="227">IF(AND((AT20&gt;0),(AT$4&gt;0)),(AT20/AT$4*100),"")</f>
        <v/>
      </c>
      <c r="AV20" s="19"/>
      <c r="AW20" s="4" t="str">
        <f t="shared" ref="AW20" si="228">IF(AND((AV20&gt;0),(AV$4&gt;0)),(AV20/AV$4*100),"")</f>
        <v/>
      </c>
      <c r="AX20" s="19"/>
      <c r="AY20" s="4" t="str">
        <f t="shared" ref="AY20" si="229">IF(AND((AX20&gt;0),(AX$4&gt;0)),(AX20/AX$4*100),"")</f>
        <v/>
      </c>
      <c r="AZ20" s="19"/>
      <c r="BA20" s="4" t="str">
        <f t="shared" ref="BA20" si="230">IF(AND((AZ20&gt;0),(AZ$4&gt;0)),(AZ20/AZ$4*100),"")</f>
        <v/>
      </c>
      <c r="BB20" s="19"/>
      <c r="BC20" s="4" t="str">
        <f t="shared" ref="BC20" si="231">IF(AND((BB20&gt;0),(BB$4&gt;0)),(BB20/BB$4*100),"")</f>
        <v/>
      </c>
      <c r="BD20" s="19"/>
      <c r="BE20" s="4" t="str">
        <f t="shared" ref="BE20" si="232">IF(AND((BD20&gt;0),(BD$4&gt;0)),(BD20/BD$4*100),"")</f>
        <v/>
      </c>
      <c r="BF20" s="19"/>
      <c r="BG20" s="4" t="str">
        <f t="shared" ref="BG20" si="233">IF(AND((BF20&gt;0),(BF$4&gt;0)),(BF20/BF$4*100),"")</f>
        <v/>
      </c>
      <c r="BH20" s="19"/>
      <c r="BI20" s="4" t="str">
        <f t="shared" ref="BI20" si="234">IF(AND((BH20&gt;0),(BH$4&gt;0)),(BH20/BH$4*100),"")</f>
        <v/>
      </c>
      <c r="BK20" s="57" t="s">
        <v>24</v>
      </c>
      <c r="BL20" s="30">
        <f t="shared" si="16"/>
        <v>15</v>
      </c>
      <c r="BM20" s="31">
        <f t="shared" si="17"/>
        <v>8.3000000000000007</v>
      </c>
      <c r="BN20" s="32" t="str">
        <f t="shared" si="18"/>
        <v>–</v>
      </c>
      <c r="BO20" s="33">
        <f t="shared" si="19"/>
        <v>10.7</v>
      </c>
      <c r="BP20" s="34">
        <f t="shared" si="20"/>
        <v>38.967136150234744</v>
      </c>
      <c r="BQ20" s="35" t="str">
        <f t="shared" si="41"/>
        <v>–</v>
      </c>
      <c r="BR20" s="36">
        <f t="shared" si="21"/>
        <v>50</v>
      </c>
      <c r="BS20" s="37">
        <f t="shared" si="22"/>
        <v>9.7133333333333347</v>
      </c>
      <c r="BT20" s="38">
        <f t="shared" si="42"/>
        <v>44.389077364250596</v>
      </c>
      <c r="BU20" s="32">
        <f t="shared" si="23"/>
        <v>0.60340304780075305</v>
      </c>
      <c r="BV20" s="39">
        <f t="shared" si="43"/>
        <v>3.3614589354188054</v>
      </c>
      <c r="BW20" s="32">
        <f t="shared" si="24"/>
        <v>10.7</v>
      </c>
      <c r="BX20" s="35">
        <f t="shared" si="44"/>
        <v>47.345132743362825</v>
      </c>
    </row>
    <row r="21" spans="1:76" ht="12.75" customHeight="1" x14ac:dyDescent="0.2">
      <c r="A21" s="10" t="s">
        <v>25</v>
      </c>
      <c r="B21" s="19">
        <v>2</v>
      </c>
      <c r="C21" s="4">
        <f>IF(AND((B21&gt;0),(B$4&gt;0)),(B21/B$4*100),"")</f>
        <v>8.8495575221238933</v>
      </c>
      <c r="D21" s="19"/>
      <c r="E21" s="4" t="str">
        <f>IF(AND((D21&gt;0),(D$4&gt;0)),(D21/D$4*100),"")</f>
        <v/>
      </c>
      <c r="F21" s="19">
        <v>1.4</v>
      </c>
      <c r="G21" s="4">
        <f>IF(AND((F21&gt;0),(F$4&gt;0)),(F21/F$4*100),"")</f>
        <v>6.5727699530516421</v>
      </c>
      <c r="H21" s="19">
        <v>1.8</v>
      </c>
      <c r="I21" s="4">
        <f>IF(AND((H21&gt;0),(H$4&gt;0)),(H21/H$4*100),"")</f>
        <v>8.6956521739130448</v>
      </c>
      <c r="J21" s="19">
        <v>1.3</v>
      </c>
      <c r="K21" s="4">
        <f>IF(AND((J21&gt;0),(J$4&gt;0)),(J21/J$4*100),"")</f>
        <v>5.9360730593607309</v>
      </c>
      <c r="L21" s="19">
        <v>1.7</v>
      </c>
      <c r="M21" s="4">
        <f>IF(AND((L21&gt;0),(L$4&gt;0)),(L21/L$4*100),"")</f>
        <v>7.3275862068965507</v>
      </c>
      <c r="N21" s="19"/>
      <c r="O21" s="4" t="str">
        <f>IF(AND((N21&gt;0),(N$4&gt;0)),(N21/N$4*100),"")</f>
        <v/>
      </c>
      <c r="P21" s="19"/>
      <c r="Q21" s="4" t="str">
        <f>IF(AND((P21&gt;0),(P$4&gt;0)),(P21/P$4*100),"")</f>
        <v/>
      </c>
      <c r="R21" s="19">
        <v>1.6</v>
      </c>
      <c r="S21" s="4">
        <f>IF(AND((R21&gt;0),(R$4&gt;0)),(R21/R$4*100),"")</f>
        <v>7.8431372549019622</v>
      </c>
      <c r="T21" s="19">
        <v>1.4</v>
      </c>
      <c r="U21" s="4">
        <f>IF(AND((T21&gt;0),(T$4&gt;0)),(T21/T$4*100),"")</f>
        <v>6.6037735849056602</v>
      </c>
      <c r="V21" s="19">
        <v>1.6</v>
      </c>
      <c r="W21" s="4">
        <f>IF(AND((V21&gt;0),(V$4&gt;0)),(V21/V$4*100),"")</f>
        <v>6.866952789699571</v>
      </c>
      <c r="X21" s="19">
        <v>1.2</v>
      </c>
      <c r="Y21" s="4">
        <f>IF(AND((X21&gt;0),(X$4&gt;0)),(X21/X$4*100),"")</f>
        <v>5.2401746724890836</v>
      </c>
      <c r="Z21" s="19"/>
      <c r="AA21" s="4" t="str">
        <f>IF(AND((Z21&gt;0),(Z$4&gt;0)),(Z21/Z$4*100),"")</f>
        <v/>
      </c>
      <c r="AB21" s="19">
        <v>1.5</v>
      </c>
      <c r="AC21" s="4">
        <f>IF(AND((AB21&gt;0),(AB$4&gt;0)),(AB21/AB$4*100),"")</f>
        <v>7.3170731707317067</v>
      </c>
      <c r="AD21" s="19">
        <v>1.5</v>
      </c>
      <c r="AE21" s="4">
        <f t="shared" ref="AE21" si="235">IF(AND((AD21&gt;0),(AD$4&gt;0)),(AD21/AD$4*100),"")</f>
        <v>6.5502183406113534</v>
      </c>
      <c r="AF21" s="19"/>
      <c r="AG21" s="4" t="str">
        <f t="shared" ref="AG21" si="236">IF(AND((AF21&gt;0),(AF$4&gt;0)),(AF21/AF$4*100),"")</f>
        <v/>
      </c>
      <c r="AH21" s="19"/>
      <c r="AI21" s="4" t="str">
        <f t="shared" ref="AI21" si="237">IF(AND((AH21&gt;0),(AH$4&gt;0)),(AH21/AH$4*100),"")</f>
        <v/>
      </c>
      <c r="AJ21" s="19"/>
      <c r="AK21" s="4" t="str">
        <f t="shared" ref="AK21" si="238">IF(AND((AJ21&gt;0),(AJ$4&gt;0)),(AJ21/AJ$4*100),"")</f>
        <v/>
      </c>
      <c r="AL21" s="19"/>
      <c r="AM21" s="4" t="str">
        <f t="shared" ref="AM21" si="239">IF(AND((AL21&gt;0),(AL$4&gt;0)),(AL21/AL$4*100),"")</f>
        <v/>
      </c>
      <c r="AN21" s="19"/>
      <c r="AO21" s="4" t="str">
        <f t="shared" ref="AO21" si="240">IF(AND((AN21&gt;0),(AN$4&gt;0)),(AN21/AN$4*100),"")</f>
        <v/>
      </c>
      <c r="AP21" s="19"/>
      <c r="AQ21" s="4" t="str">
        <f t="shared" ref="AQ21" si="241">IF(AND((AP21&gt;0),(AP$4&gt;0)),(AP21/AP$4*100),"")</f>
        <v/>
      </c>
      <c r="AR21" s="19"/>
      <c r="AS21" s="4" t="str">
        <f t="shared" ref="AS21" si="242">IF(AND((AR21&gt;0),(AR$4&gt;0)),(AR21/AR$4*100),"")</f>
        <v/>
      </c>
      <c r="AT21" s="19"/>
      <c r="AU21" s="4" t="str">
        <f t="shared" ref="AU21" si="243">IF(AND((AT21&gt;0),(AT$4&gt;0)),(AT21/AT$4*100),"")</f>
        <v/>
      </c>
      <c r="AV21" s="19"/>
      <c r="AW21" s="4" t="str">
        <f t="shared" ref="AW21" si="244">IF(AND((AV21&gt;0),(AV$4&gt;0)),(AV21/AV$4*100),"")</f>
        <v/>
      </c>
      <c r="AX21" s="19"/>
      <c r="AY21" s="4" t="str">
        <f t="shared" ref="AY21" si="245">IF(AND((AX21&gt;0),(AX$4&gt;0)),(AX21/AX$4*100),"")</f>
        <v/>
      </c>
      <c r="AZ21" s="19"/>
      <c r="BA21" s="4" t="str">
        <f t="shared" ref="BA21" si="246">IF(AND((AZ21&gt;0),(AZ$4&gt;0)),(AZ21/AZ$4*100),"")</f>
        <v/>
      </c>
      <c r="BB21" s="19"/>
      <c r="BC21" s="4" t="str">
        <f t="shared" ref="BC21" si="247">IF(AND((BB21&gt;0),(BB$4&gt;0)),(BB21/BB$4*100),"")</f>
        <v/>
      </c>
      <c r="BD21" s="19"/>
      <c r="BE21" s="4" t="str">
        <f t="shared" ref="BE21" si="248">IF(AND((BD21&gt;0),(BD$4&gt;0)),(BD21/BD$4*100),"")</f>
        <v/>
      </c>
      <c r="BF21" s="19"/>
      <c r="BG21" s="4" t="str">
        <f t="shared" ref="BG21" si="249">IF(AND((BF21&gt;0),(BF$4&gt;0)),(BF21/BF$4*100),"")</f>
        <v/>
      </c>
      <c r="BH21" s="19"/>
      <c r="BI21" s="4" t="str">
        <f t="shared" ref="BI21" si="250">IF(AND((BH21&gt;0),(BH$4&gt;0)),(BH21/BH$4*100),"")</f>
        <v/>
      </c>
      <c r="BK21" s="57" t="s">
        <v>25</v>
      </c>
      <c r="BL21" s="30">
        <f t="shared" si="16"/>
        <v>11</v>
      </c>
      <c r="BM21" s="31">
        <f t="shared" si="17"/>
        <v>1.2</v>
      </c>
      <c r="BN21" s="32" t="str">
        <f t="shared" si="18"/>
        <v>–</v>
      </c>
      <c r="BO21" s="33">
        <f t="shared" si="19"/>
        <v>2</v>
      </c>
      <c r="BP21" s="34">
        <f t="shared" si="20"/>
        <v>5.2401746724890836</v>
      </c>
      <c r="BQ21" s="35" t="str">
        <f t="shared" si="41"/>
        <v>–</v>
      </c>
      <c r="BR21" s="36">
        <f t="shared" si="21"/>
        <v>8.8495575221238933</v>
      </c>
      <c r="BS21" s="37">
        <f t="shared" si="22"/>
        <v>1.5454545454545454</v>
      </c>
      <c r="BT21" s="38">
        <f t="shared" si="42"/>
        <v>7.0729971571531998</v>
      </c>
      <c r="BU21" s="32">
        <f t="shared" si="23"/>
        <v>0.2296241989148198</v>
      </c>
      <c r="BV21" s="39">
        <f t="shared" si="43"/>
        <v>1.0929165174845985</v>
      </c>
      <c r="BW21" s="32">
        <f t="shared" si="24"/>
        <v>2</v>
      </c>
      <c r="BX21" s="35">
        <f t="shared" si="44"/>
        <v>8.8495575221238933</v>
      </c>
    </row>
    <row r="22" spans="1:76" ht="12.75" customHeight="1" x14ac:dyDescent="0.2">
      <c r="A22" s="10" t="s">
        <v>26</v>
      </c>
      <c r="B22" s="66">
        <f>IF(AND((B21&gt;0),(B20&gt;0)),(B21/B20),"")</f>
        <v>0.18691588785046731</v>
      </c>
      <c r="C22" s="4" t="s">
        <v>3</v>
      </c>
      <c r="D22" s="66" t="str">
        <f>IF(AND((D21&gt;0),(D20&gt;0)),(D21/D20),"")</f>
        <v/>
      </c>
      <c r="E22" s="4" t="s">
        <v>3</v>
      </c>
      <c r="F22" s="66">
        <f>IF(AND((F21&gt;0),(F20&gt;0)),(F21/F20),"")</f>
        <v>0.16867469879518071</v>
      </c>
      <c r="G22" s="4" t="s">
        <v>3</v>
      </c>
      <c r="H22" s="66">
        <f>IF(AND((H21&gt;0),(H20&gt;0)),(H21/H20),"")</f>
        <v>0.17475728155339806</v>
      </c>
      <c r="I22" s="4" t="s">
        <v>3</v>
      </c>
      <c r="J22" s="66">
        <f>IF(AND((J21&gt;0),(J20&gt;0)),(J21/J20),"")</f>
        <v>0.13131313131313133</v>
      </c>
      <c r="K22" s="4" t="s">
        <v>3</v>
      </c>
      <c r="L22" s="66">
        <f>IF(AND((L21&gt;0),(L20&gt;0)),(L21/L20),"")</f>
        <v>0.18085106382978722</v>
      </c>
      <c r="M22" s="4" t="s">
        <v>3</v>
      </c>
      <c r="N22" s="66" t="str">
        <f>IF(AND((N21&gt;0),(N20&gt;0)),(N21/N20),"")</f>
        <v/>
      </c>
      <c r="O22" s="4" t="s">
        <v>3</v>
      </c>
      <c r="P22" s="66" t="str">
        <f>IF(AND((P21&gt;0),(P20&gt;0)),(P21/P20),"")</f>
        <v/>
      </c>
      <c r="Q22" s="4" t="s">
        <v>3</v>
      </c>
      <c r="R22" s="66">
        <f>IF(AND((R21&gt;0),(R20&gt;0)),(R21/R20),"")</f>
        <v>0.1702127659574468</v>
      </c>
      <c r="S22" s="4" t="s">
        <v>3</v>
      </c>
      <c r="T22" s="66">
        <f>IF(AND((T21&gt;0),(T20&gt;0)),(T21/T20),"")</f>
        <v>0.14893617021276595</v>
      </c>
      <c r="U22" s="4" t="s">
        <v>3</v>
      </c>
      <c r="V22" s="66">
        <f>IF(AND((V21&gt;0),(V20&gt;0)),(V21/V20),"")</f>
        <v>0.1702127659574468</v>
      </c>
      <c r="W22" s="4" t="s">
        <v>3</v>
      </c>
      <c r="X22" s="66">
        <f>IF(AND((X21&gt;0),(X20&gt;0)),(X21/X20),"")</f>
        <v>0.12244897959183672</v>
      </c>
      <c r="Y22" s="4" t="s">
        <v>3</v>
      </c>
      <c r="Z22" s="66" t="str">
        <f>IF(AND((Z21&gt;0),(Z20&gt;0)),(Z21/Z20),"")</f>
        <v/>
      </c>
      <c r="AA22" s="4" t="s">
        <v>3</v>
      </c>
      <c r="AB22" s="66">
        <f>IF(AND((AB21&gt;0),(AB20&gt;0)),(AB21/AB20),"")</f>
        <v>0.15957446808510636</v>
      </c>
      <c r="AC22" s="4" t="s">
        <v>3</v>
      </c>
      <c r="AD22" s="66">
        <f t="shared" ref="AD22" si="251">IF(AND((AD21&gt;0),(AD20&gt;0)),(AD21/AD20),"")</f>
        <v>0.15957446808510636</v>
      </c>
      <c r="AE22" s="4" t="s">
        <v>3</v>
      </c>
      <c r="AF22" s="66" t="str">
        <f t="shared" ref="AF22" si="252">IF(AND((AF21&gt;0),(AF20&gt;0)),(AF21/AF20),"")</f>
        <v/>
      </c>
      <c r="AG22" s="4" t="s">
        <v>3</v>
      </c>
      <c r="AH22" s="66" t="str">
        <f t="shared" ref="AH22" si="253">IF(AND((AH21&gt;0),(AH20&gt;0)),(AH21/AH20),"")</f>
        <v/>
      </c>
      <c r="AI22" s="4" t="s">
        <v>3</v>
      </c>
      <c r="AJ22" s="66" t="str">
        <f t="shared" ref="AJ22" si="254">IF(AND((AJ21&gt;0),(AJ20&gt;0)),(AJ21/AJ20),"")</f>
        <v/>
      </c>
      <c r="AK22" s="4" t="s">
        <v>3</v>
      </c>
      <c r="AL22" s="66" t="str">
        <f t="shared" ref="AL22" si="255">IF(AND((AL21&gt;0),(AL20&gt;0)),(AL21/AL20),"")</f>
        <v/>
      </c>
      <c r="AM22" s="4" t="s">
        <v>3</v>
      </c>
      <c r="AN22" s="66" t="str">
        <f t="shared" ref="AN22" si="256">IF(AND((AN21&gt;0),(AN20&gt;0)),(AN21/AN20),"")</f>
        <v/>
      </c>
      <c r="AO22" s="4" t="s">
        <v>3</v>
      </c>
      <c r="AP22" s="66" t="str">
        <f t="shared" ref="AP22" si="257">IF(AND((AP21&gt;0),(AP20&gt;0)),(AP21/AP20),"")</f>
        <v/>
      </c>
      <c r="AQ22" s="4" t="s">
        <v>3</v>
      </c>
      <c r="AR22" s="66" t="str">
        <f t="shared" ref="AR22" si="258">IF(AND((AR21&gt;0),(AR20&gt;0)),(AR21/AR20),"")</f>
        <v/>
      </c>
      <c r="AS22" s="4" t="s">
        <v>3</v>
      </c>
      <c r="AT22" s="66" t="str">
        <f t="shared" ref="AT22" si="259">IF(AND((AT21&gt;0),(AT20&gt;0)),(AT21/AT20),"")</f>
        <v/>
      </c>
      <c r="AU22" s="4" t="s">
        <v>3</v>
      </c>
      <c r="AV22" s="66" t="str">
        <f t="shared" ref="AV22" si="260">IF(AND((AV21&gt;0),(AV20&gt;0)),(AV21/AV20),"")</f>
        <v/>
      </c>
      <c r="AW22" s="4" t="s">
        <v>3</v>
      </c>
      <c r="AX22" s="66" t="str">
        <f t="shared" ref="AX22" si="261">IF(AND((AX21&gt;0),(AX20&gt;0)),(AX21/AX20),"")</f>
        <v/>
      </c>
      <c r="AY22" s="4" t="s">
        <v>3</v>
      </c>
      <c r="AZ22" s="66" t="str">
        <f t="shared" ref="AZ22" si="262">IF(AND((AZ21&gt;0),(AZ20&gt;0)),(AZ21/AZ20),"")</f>
        <v/>
      </c>
      <c r="BA22" s="4" t="s">
        <v>3</v>
      </c>
      <c r="BB22" s="66" t="str">
        <f t="shared" ref="BB22" si="263">IF(AND((BB21&gt;0),(BB20&gt;0)),(BB21/BB20),"")</f>
        <v/>
      </c>
      <c r="BC22" s="4" t="s">
        <v>3</v>
      </c>
      <c r="BD22" s="66" t="str">
        <f t="shared" ref="BD22" si="264">IF(AND((BD21&gt;0),(BD20&gt;0)),(BD21/BD20),"")</f>
        <v/>
      </c>
      <c r="BE22" s="4" t="s">
        <v>3</v>
      </c>
      <c r="BF22" s="66" t="str">
        <f t="shared" ref="BF22" si="265">IF(AND((BF21&gt;0),(BF20&gt;0)),(BF21/BF20),"")</f>
        <v/>
      </c>
      <c r="BG22" s="4" t="s">
        <v>3</v>
      </c>
      <c r="BH22" s="66" t="str">
        <f t="shared" ref="BH22" si="266">IF(AND((BH21&gt;0),(BH20&gt;0)),(BH21/BH20),"")</f>
        <v/>
      </c>
      <c r="BI22" s="4" t="s">
        <v>3</v>
      </c>
      <c r="BK22" s="57" t="s">
        <v>26</v>
      </c>
      <c r="BL22" s="30">
        <f t="shared" si="16"/>
        <v>11</v>
      </c>
      <c r="BM22" s="40">
        <f t="shared" si="17"/>
        <v>0.12244897959183672</v>
      </c>
      <c r="BN22" s="22" t="str">
        <f t="shared" si="18"/>
        <v>–</v>
      </c>
      <c r="BO22" s="41">
        <f t="shared" si="19"/>
        <v>0.18691588785046731</v>
      </c>
      <c r="BP22" s="24" t="str">
        <f t="shared" si="20"/>
        <v/>
      </c>
      <c r="BQ22" s="6" t="s">
        <v>3</v>
      </c>
      <c r="BR22" s="26" t="str">
        <f t="shared" si="21"/>
        <v/>
      </c>
      <c r="BS22" s="42">
        <f t="shared" si="22"/>
        <v>0.16122469829378849</v>
      </c>
      <c r="BT22" s="28" t="s">
        <v>3</v>
      </c>
      <c r="BU22" s="43">
        <f t="shared" si="23"/>
        <v>2.0000370308482937E-2</v>
      </c>
      <c r="BV22" s="29" t="s">
        <v>3</v>
      </c>
      <c r="BW22" s="123" t="s">
        <v>71</v>
      </c>
      <c r="BX22" s="25" t="s">
        <v>3</v>
      </c>
    </row>
    <row r="23" spans="1:76" ht="12.75" customHeight="1" x14ac:dyDescent="0.2">
      <c r="A23" s="15" t="s">
        <v>14</v>
      </c>
      <c r="B23" s="17"/>
      <c r="C23" s="3"/>
      <c r="D23" s="17"/>
      <c r="E23" s="3"/>
      <c r="F23" s="17"/>
      <c r="G23" s="3"/>
      <c r="H23" s="17"/>
      <c r="I23" s="3"/>
      <c r="J23" s="17"/>
      <c r="K23" s="3"/>
      <c r="L23" s="17"/>
      <c r="M23" s="3"/>
      <c r="N23" s="17"/>
      <c r="O23" s="3"/>
      <c r="P23" s="17"/>
      <c r="Q23" s="3"/>
      <c r="R23" s="17"/>
      <c r="S23" s="3"/>
      <c r="T23" s="17"/>
      <c r="U23" s="3"/>
      <c r="V23" s="17"/>
      <c r="W23" s="3"/>
      <c r="X23" s="17"/>
      <c r="Y23" s="3"/>
      <c r="Z23" s="17"/>
      <c r="AA23" s="3"/>
      <c r="AB23" s="17"/>
      <c r="AC23" s="3"/>
      <c r="AD23" s="17"/>
      <c r="AE23" s="3"/>
      <c r="AF23" s="17"/>
      <c r="AG23" s="3"/>
      <c r="AH23" s="17"/>
      <c r="AI23" s="3"/>
      <c r="AJ23" s="17"/>
      <c r="AK23" s="3"/>
      <c r="AL23" s="17"/>
      <c r="AM23" s="3"/>
      <c r="AN23" s="17"/>
      <c r="AO23" s="3"/>
      <c r="AP23" s="17"/>
      <c r="AQ23" s="3"/>
      <c r="AR23" s="17"/>
      <c r="AS23" s="3"/>
      <c r="AT23" s="17"/>
      <c r="AU23" s="3"/>
      <c r="AV23" s="17"/>
      <c r="AW23" s="3"/>
      <c r="AX23" s="17"/>
      <c r="AY23" s="3"/>
      <c r="AZ23" s="17"/>
      <c r="BA23" s="3"/>
      <c r="BB23" s="17"/>
      <c r="BC23" s="3"/>
      <c r="BD23" s="17"/>
      <c r="BE23" s="3"/>
      <c r="BF23" s="17"/>
      <c r="BG23" s="3"/>
      <c r="BH23" s="17"/>
      <c r="BI23" s="3"/>
      <c r="BK23" s="56" t="s">
        <v>14</v>
      </c>
      <c r="BL23" s="30"/>
      <c r="BM23" s="21"/>
      <c r="BN23" s="22"/>
      <c r="BO23" s="23"/>
      <c r="BP23" s="24"/>
      <c r="BQ23" s="25"/>
      <c r="BR23" s="26"/>
      <c r="BS23" s="27"/>
      <c r="BT23" s="28"/>
      <c r="BU23" s="22"/>
      <c r="BV23" s="29"/>
      <c r="BW23" s="22"/>
      <c r="BX23" s="25"/>
    </row>
    <row r="24" spans="1:76" ht="12.75" customHeight="1" x14ac:dyDescent="0.2">
      <c r="A24" s="10" t="s">
        <v>24</v>
      </c>
      <c r="B24" s="19">
        <v>10.5</v>
      </c>
      <c r="C24" s="4">
        <f>IF(AND((B24&gt;0),(B$4&gt;0)),(B24/B$4*100),"")</f>
        <v>46.460176991150433</v>
      </c>
      <c r="D24" s="19">
        <v>10.199999999999999</v>
      </c>
      <c r="E24" s="4">
        <f>IF(AND((D24&gt;0),(D$4&gt;0)),(D24/D$4*100),"")</f>
        <v>51</v>
      </c>
      <c r="F24" s="19">
        <v>8.5</v>
      </c>
      <c r="G24" s="4">
        <f>IF(AND((F24&gt;0),(F$4&gt;0)),(F24/F$4*100),"")</f>
        <v>39.906103286384976</v>
      </c>
      <c r="H24" s="19">
        <v>10</v>
      </c>
      <c r="I24" s="4">
        <f>IF(AND((H24&gt;0),(H$4&gt;0)),(H24/H$4*100),"")</f>
        <v>48.309178743961354</v>
      </c>
      <c r="J24" s="19">
        <v>10.3</v>
      </c>
      <c r="K24" s="4">
        <f>IF(AND((J24&gt;0),(J$4&gt;0)),(J24/J$4*100),"")</f>
        <v>47.031963470319646</v>
      </c>
      <c r="L24" s="19">
        <v>9.6999999999999993</v>
      </c>
      <c r="M24" s="4">
        <f>IF(AND((L24&gt;0),(L$4&gt;0)),(L24/L$4*100),"")</f>
        <v>41.810344827586206</v>
      </c>
      <c r="N24" s="19">
        <v>10.3</v>
      </c>
      <c r="O24" s="4">
        <f>IF(AND((N24&gt;0),(N$4&gt;0)),(N24/N$4*100),"")</f>
        <v>44.588744588744589</v>
      </c>
      <c r="P24" s="19">
        <v>9.9</v>
      </c>
      <c r="Q24" s="4">
        <f>IF(AND((P24&gt;0),(P$4&gt;0)),(P24/P$4*100),"")</f>
        <v>41.77215189873418</v>
      </c>
      <c r="R24" s="19">
        <v>9.1999999999999993</v>
      </c>
      <c r="S24" s="4">
        <f>IF(AND((R24&gt;0),(R$4&gt;0)),(R24/R$4*100),"")</f>
        <v>45.098039215686278</v>
      </c>
      <c r="T24" s="19">
        <v>9.6</v>
      </c>
      <c r="U24" s="4">
        <f>IF(AND((T24&gt;0),(T$4&gt;0)),(T24/T$4*100),"")</f>
        <v>45.283018867924532</v>
      </c>
      <c r="V24" s="19">
        <v>8.6</v>
      </c>
      <c r="W24" s="4">
        <f>IF(AND((V24&gt;0),(V$4&gt;0)),(V24/V$4*100),"")</f>
        <v>36.909871244635191</v>
      </c>
      <c r="X24" s="19">
        <v>9.1</v>
      </c>
      <c r="Y24" s="4">
        <f>IF(AND((X24&gt;0),(X$4&gt;0)),(X24/X$4*100),"")</f>
        <v>39.737991266375545</v>
      </c>
      <c r="Z24" s="19">
        <v>9.4</v>
      </c>
      <c r="AA24" s="4">
        <f>IF(AND((Z24&gt;0),(Z$4&gt;0)),(Z24/Z$4*100),"")</f>
        <v>44.131455399061032</v>
      </c>
      <c r="AB24" s="19">
        <v>9.6</v>
      </c>
      <c r="AC24" s="4">
        <f>IF(AND((AB24&gt;0),(AB$4&gt;0)),(AB24/AB$4*100),"")</f>
        <v>46.829268292682926</v>
      </c>
      <c r="AD24" s="19">
        <v>10.4</v>
      </c>
      <c r="AE24" s="4">
        <f t="shared" ref="AE24" si="267">IF(AND((AD24&gt;0),(AD$4&gt;0)),(AD24/AD$4*100),"")</f>
        <v>45.414847161572055</v>
      </c>
      <c r="AF24" s="19"/>
      <c r="AG24" s="4" t="str">
        <f t="shared" ref="AG24" si="268">IF(AND((AF24&gt;0),(AF$4&gt;0)),(AF24/AF$4*100),"")</f>
        <v/>
      </c>
      <c r="AH24" s="19"/>
      <c r="AI24" s="4" t="str">
        <f t="shared" ref="AI24" si="269">IF(AND((AH24&gt;0),(AH$4&gt;0)),(AH24/AH$4*100),"")</f>
        <v/>
      </c>
      <c r="AJ24" s="19"/>
      <c r="AK24" s="4" t="str">
        <f t="shared" ref="AK24" si="270">IF(AND((AJ24&gt;0),(AJ$4&gt;0)),(AJ24/AJ$4*100),"")</f>
        <v/>
      </c>
      <c r="AL24" s="19"/>
      <c r="AM24" s="4" t="str">
        <f t="shared" ref="AM24" si="271">IF(AND((AL24&gt;0),(AL$4&gt;0)),(AL24/AL$4*100),"")</f>
        <v/>
      </c>
      <c r="AN24" s="19"/>
      <c r="AO24" s="4" t="str">
        <f t="shared" ref="AO24" si="272">IF(AND((AN24&gt;0),(AN$4&gt;0)),(AN24/AN$4*100),"")</f>
        <v/>
      </c>
      <c r="AP24" s="19"/>
      <c r="AQ24" s="4" t="str">
        <f t="shared" ref="AQ24" si="273">IF(AND((AP24&gt;0),(AP$4&gt;0)),(AP24/AP$4*100),"")</f>
        <v/>
      </c>
      <c r="AR24" s="19"/>
      <c r="AS24" s="4" t="str">
        <f t="shared" ref="AS24" si="274">IF(AND((AR24&gt;0),(AR$4&gt;0)),(AR24/AR$4*100),"")</f>
        <v/>
      </c>
      <c r="AT24" s="19"/>
      <c r="AU24" s="4" t="str">
        <f t="shared" ref="AU24" si="275">IF(AND((AT24&gt;0),(AT$4&gt;0)),(AT24/AT$4*100),"")</f>
        <v/>
      </c>
      <c r="AV24" s="19"/>
      <c r="AW24" s="4" t="str">
        <f t="shared" ref="AW24" si="276">IF(AND((AV24&gt;0),(AV$4&gt;0)),(AV24/AV$4*100),"")</f>
        <v/>
      </c>
      <c r="AX24" s="19"/>
      <c r="AY24" s="4" t="str">
        <f t="shared" ref="AY24" si="277">IF(AND((AX24&gt;0),(AX$4&gt;0)),(AX24/AX$4*100),"")</f>
        <v/>
      </c>
      <c r="AZ24" s="19"/>
      <c r="BA24" s="4" t="str">
        <f t="shared" ref="BA24" si="278">IF(AND((AZ24&gt;0),(AZ$4&gt;0)),(AZ24/AZ$4*100),"")</f>
        <v/>
      </c>
      <c r="BB24" s="19"/>
      <c r="BC24" s="4" t="str">
        <f t="shared" ref="BC24" si="279">IF(AND((BB24&gt;0),(BB$4&gt;0)),(BB24/BB$4*100),"")</f>
        <v/>
      </c>
      <c r="BD24" s="19"/>
      <c r="BE24" s="4" t="str">
        <f t="shared" ref="BE24" si="280">IF(AND((BD24&gt;0),(BD$4&gt;0)),(BD24/BD$4*100),"")</f>
        <v/>
      </c>
      <c r="BF24" s="19"/>
      <c r="BG24" s="4" t="str">
        <f t="shared" ref="BG24" si="281">IF(AND((BF24&gt;0),(BF$4&gt;0)),(BF24/BF$4*100),"")</f>
        <v/>
      </c>
      <c r="BH24" s="19"/>
      <c r="BI24" s="4" t="str">
        <f t="shared" ref="BI24" si="282">IF(AND((BH24&gt;0),(BH$4&gt;0)),(BH24/BH$4*100),"")</f>
        <v/>
      </c>
      <c r="BK24" s="57" t="s">
        <v>24</v>
      </c>
      <c r="BL24" s="30">
        <f t="shared" si="16"/>
        <v>15</v>
      </c>
      <c r="BM24" s="31">
        <f t="shared" si="17"/>
        <v>8.5</v>
      </c>
      <c r="BN24" s="32" t="str">
        <f t="shared" si="18"/>
        <v>–</v>
      </c>
      <c r="BO24" s="33">
        <f t="shared" si="19"/>
        <v>10.5</v>
      </c>
      <c r="BP24" s="34">
        <f t="shared" si="20"/>
        <v>36.909871244635191</v>
      </c>
      <c r="BQ24" s="35" t="str">
        <f t="shared" si="41"/>
        <v>–</v>
      </c>
      <c r="BR24" s="36">
        <f t="shared" si="21"/>
        <v>51</v>
      </c>
      <c r="BS24" s="37">
        <f t="shared" si="22"/>
        <v>9.6866666666666674</v>
      </c>
      <c r="BT24" s="38">
        <f t="shared" si="42"/>
        <v>44.285543683654602</v>
      </c>
      <c r="BU24" s="32">
        <f t="shared" si="23"/>
        <v>0.6323049294521782</v>
      </c>
      <c r="BV24" s="39">
        <f t="shared" si="43"/>
        <v>3.6816735140096934</v>
      </c>
      <c r="BW24" s="32">
        <f t="shared" si="24"/>
        <v>10.5</v>
      </c>
      <c r="BX24" s="35">
        <f t="shared" si="44"/>
        <v>46.460176991150433</v>
      </c>
    </row>
    <row r="25" spans="1:76" ht="12.75" customHeight="1" x14ac:dyDescent="0.2">
      <c r="A25" s="10" t="s">
        <v>25</v>
      </c>
      <c r="B25" s="19"/>
      <c r="C25" s="4" t="str">
        <f>IF(AND((B25&gt;0),(B$4&gt;0)),(B25/B$4*100),"")</f>
        <v/>
      </c>
      <c r="D25" s="19"/>
      <c r="E25" s="4" t="str">
        <f>IF(AND((D25&gt;0),(D$4&gt;0)),(D25/D$4*100),"")</f>
        <v/>
      </c>
      <c r="F25" s="19">
        <v>1.7</v>
      </c>
      <c r="G25" s="4">
        <f>IF(AND((F25&gt;0),(F$4&gt;0)),(F25/F$4*100),"")</f>
        <v>7.981220657276995</v>
      </c>
      <c r="H25" s="19">
        <v>1.6</v>
      </c>
      <c r="I25" s="4">
        <f>IF(AND((H25&gt;0),(H$4&gt;0)),(H25/H$4*100),"")</f>
        <v>7.729468599033817</v>
      </c>
      <c r="J25" s="19">
        <v>1.7</v>
      </c>
      <c r="K25" s="4">
        <f>IF(AND((J25&gt;0),(J$4&gt;0)),(J25/J$4*100),"")</f>
        <v>7.7625570776255719</v>
      </c>
      <c r="L25" s="19">
        <v>1.6</v>
      </c>
      <c r="M25" s="4">
        <f>IF(AND((L25&gt;0),(L$4&gt;0)),(L25/L$4*100),"")</f>
        <v>6.8965517241379306</v>
      </c>
      <c r="N25" s="19"/>
      <c r="O25" s="4" t="str">
        <f>IF(AND((N25&gt;0),(N$4&gt;0)),(N25/N$4*100),"")</f>
        <v/>
      </c>
      <c r="P25" s="19"/>
      <c r="Q25" s="4" t="str">
        <f>IF(AND((P25&gt;0),(P$4&gt;0)),(P25/P$4*100),"")</f>
        <v/>
      </c>
      <c r="R25" s="19">
        <v>1.5</v>
      </c>
      <c r="S25" s="4">
        <f>IF(AND((R25&gt;0),(R$4&gt;0)),(R25/R$4*100),"")</f>
        <v>7.3529411764705888</v>
      </c>
      <c r="T25" s="19">
        <v>1.6</v>
      </c>
      <c r="U25" s="4">
        <f>IF(AND((T25&gt;0),(T$4&gt;0)),(T25/T$4*100),"")</f>
        <v>7.5471698113207557</v>
      </c>
      <c r="V25" s="19">
        <v>1.6</v>
      </c>
      <c r="W25" s="4">
        <f>IF(AND((V25&gt;0),(V$4&gt;0)),(V25/V$4*100),"")</f>
        <v>6.866952789699571</v>
      </c>
      <c r="X25" s="19"/>
      <c r="Y25" s="4" t="str">
        <f>IF(AND((X25&gt;0),(X$4&gt;0)),(X25/X$4*100),"")</f>
        <v/>
      </c>
      <c r="Z25" s="19">
        <v>1.2</v>
      </c>
      <c r="AA25" s="4">
        <f>IF(AND((Z25&gt;0),(Z$4&gt;0)),(Z25/Z$4*100),"")</f>
        <v>5.6338028169014081</v>
      </c>
      <c r="AB25" s="19">
        <v>1.7</v>
      </c>
      <c r="AC25" s="4">
        <f>IF(AND((AB25&gt;0),(AB$4&gt;0)),(AB25/AB$4*100),"")</f>
        <v>8.2926829268292686</v>
      </c>
      <c r="AD25" s="19"/>
      <c r="AE25" s="4" t="str">
        <f t="shared" ref="AE25" si="283">IF(AND((AD25&gt;0),(AD$4&gt;0)),(AD25/AD$4*100),"")</f>
        <v/>
      </c>
      <c r="AF25" s="19"/>
      <c r="AG25" s="4" t="str">
        <f t="shared" ref="AG25" si="284">IF(AND((AF25&gt;0),(AF$4&gt;0)),(AF25/AF$4*100),"")</f>
        <v/>
      </c>
      <c r="AH25" s="19"/>
      <c r="AI25" s="4" t="str">
        <f t="shared" ref="AI25" si="285">IF(AND((AH25&gt;0),(AH$4&gt;0)),(AH25/AH$4*100),"")</f>
        <v/>
      </c>
      <c r="AJ25" s="19"/>
      <c r="AK25" s="4" t="str">
        <f t="shared" ref="AK25" si="286">IF(AND((AJ25&gt;0),(AJ$4&gt;0)),(AJ25/AJ$4*100),"")</f>
        <v/>
      </c>
      <c r="AL25" s="19"/>
      <c r="AM25" s="4" t="str">
        <f t="shared" ref="AM25" si="287">IF(AND((AL25&gt;0),(AL$4&gt;0)),(AL25/AL$4*100),"")</f>
        <v/>
      </c>
      <c r="AN25" s="19"/>
      <c r="AO25" s="4" t="str">
        <f t="shared" ref="AO25" si="288">IF(AND((AN25&gt;0),(AN$4&gt;0)),(AN25/AN$4*100),"")</f>
        <v/>
      </c>
      <c r="AP25" s="19"/>
      <c r="AQ25" s="4" t="str">
        <f t="shared" ref="AQ25" si="289">IF(AND((AP25&gt;0),(AP$4&gt;0)),(AP25/AP$4*100),"")</f>
        <v/>
      </c>
      <c r="AR25" s="19"/>
      <c r="AS25" s="4" t="str">
        <f t="shared" ref="AS25" si="290">IF(AND((AR25&gt;0),(AR$4&gt;0)),(AR25/AR$4*100),"")</f>
        <v/>
      </c>
      <c r="AT25" s="19"/>
      <c r="AU25" s="4" t="str">
        <f t="shared" ref="AU25" si="291">IF(AND((AT25&gt;0),(AT$4&gt;0)),(AT25/AT$4*100),"")</f>
        <v/>
      </c>
      <c r="AV25" s="19"/>
      <c r="AW25" s="4" t="str">
        <f t="shared" ref="AW25" si="292">IF(AND((AV25&gt;0),(AV$4&gt;0)),(AV25/AV$4*100),"")</f>
        <v/>
      </c>
      <c r="AX25" s="19"/>
      <c r="AY25" s="4" t="str">
        <f t="shared" ref="AY25" si="293">IF(AND((AX25&gt;0),(AX$4&gt;0)),(AX25/AX$4*100),"")</f>
        <v/>
      </c>
      <c r="AZ25" s="19"/>
      <c r="BA25" s="4" t="str">
        <f t="shared" ref="BA25" si="294">IF(AND((AZ25&gt;0),(AZ$4&gt;0)),(AZ25/AZ$4*100),"")</f>
        <v/>
      </c>
      <c r="BB25" s="19"/>
      <c r="BC25" s="4" t="str">
        <f t="shared" ref="BC25" si="295">IF(AND((BB25&gt;0),(BB$4&gt;0)),(BB25/BB$4*100),"")</f>
        <v/>
      </c>
      <c r="BD25" s="19"/>
      <c r="BE25" s="4" t="str">
        <f t="shared" ref="BE25" si="296">IF(AND((BD25&gt;0),(BD$4&gt;0)),(BD25/BD$4*100),"")</f>
        <v/>
      </c>
      <c r="BF25" s="19"/>
      <c r="BG25" s="4" t="str">
        <f t="shared" ref="BG25" si="297">IF(AND((BF25&gt;0),(BF$4&gt;0)),(BF25/BF$4*100),"")</f>
        <v/>
      </c>
      <c r="BH25" s="19"/>
      <c r="BI25" s="4" t="str">
        <f t="shared" ref="BI25" si="298">IF(AND((BH25&gt;0),(BH$4&gt;0)),(BH25/BH$4*100),"")</f>
        <v/>
      </c>
      <c r="BK25" s="57" t="s">
        <v>25</v>
      </c>
      <c r="BL25" s="30">
        <f t="shared" si="16"/>
        <v>9</v>
      </c>
      <c r="BM25" s="31">
        <f t="shared" si="17"/>
        <v>1.2</v>
      </c>
      <c r="BN25" s="32" t="str">
        <f t="shared" si="18"/>
        <v>–</v>
      </c>
      <c r="BO25" s="33">
        <f t="shared" si="19"/>
        <v>1.7</v>
      </c>
      <c r="BP25" s="34">
        <f t="shared" si="20"/>
        <v>5.6338028169014081</v>
      </c>
      <c r="BQ25" s="35" t="str">
        <f t="shared" si="41"/>
        <v>–</v>
      </c>
      <c r="BR25" s="36">
        <f t="shared" si="21"/>
        <v>8.2926829268292686</v>
      </c>
      <c r="BS25" s="37">
        <f t="shared" si="22"/>
        <v>1.5777777777777775</v>
      </c>
      <c r="BT25" s="38">
        <f t="shared" si="42"/>
        <v>7.3403719532551008</v>
      </c>
      <c r="BU25" s="32">
        <f t="shared" si="23"/>
        <v>0.15634719199411432</v>
      </c>
      <c r="BV25" s="39">
        <f t="shared" si="43"/>
        <v>0.79243480707052205</v>
      </c>
      <c r="BW25" s="32" t="str">
        <f t="shared" si="24"/>
        <v>?</v>
      </c>
      <c r="BX25" s="35" t="str">
        <f t="shared" si="44"/>
        <v>?</v>
      </c>
    </row>
    <row r="26" spans="1:76" ht="12.75" customHeight="1" x14ac:dyDescent="0.2">
      <c r="A26" s="10" t="s">
        <v>26</v>
      </c>
      <c r="B26" s="66" t="str">
        <f>IF(AND((B25&gt;0),(B24&gt;0)),(B25/B24),"")</f>
        <v/>
      </c>
      <c r="C26" s="4" t="s">
        <v>3</v>
      </c>
      <c r="D26" s="66" t="str">
        <f>IF(AND((D25&gt;0),(D24&gt;0)),(D25/D24),"")</f>
        <v/>
      </c>
      <c r="E26" s="4" t="s">
        <v>3</v>
      </c>
      <c r="F26" s="66">
        <f>IF(AND((F25&gt;0),(F24&gt;0)),(F25/F24),"")</f>
        <v>0.19999999999999998</v>
      </c>
      <c r="G26" s="4" t="s">
        <v>3</v>
      </c>
      <c r="H26" s="66">
        <f>IF(AND((H25&gt;0),(H24&gt;0)),(H25/H24),"")</f>
        <v>0.16</v>
      </c>
      <c r="I26" s="4" t="s">
        <v>3</v>
      </c>
      <c r="J26" s="66">
        <f>IF(AND((J25&gt;0),(J24&gt;0)),(J25/J24),"")</f>
        <v>0.16504854368932037</v>
      </c>
      <c r="K26" s="4" t="s">
        <v>3</v>
      </c>
      <c r="L26" s="66">
        <f>IF(AND((L25&gt;0),(L24&gt;0)),(L25/L24),"")</f>
        <v>0.16494845360824745</v>
      </c>
      <c r="M26" s="4" t="s">
        <v>3</v>
      </c>
      <c r="N26" s="66" t="str">
        <f>IF(AND((N25&gt;0),(N24&gt;0)),(N25/N24),"")</f>
        <v/>
      </c>
      <c r="O26" s="4" t="s">
        <v>3</v>
      </c>
      <c r="P26" s="66" t="str">
        <f>IF(AND((P25&gt;0),(P24&gt;0)),(P25/P24),"")</f>
        <v/>
      </c>
      <c r="Q26" s="4" t="s">
        <v>3</v>
      </c>
      <c r="R26" s="66">
        <f>IF(AND((R25&gt;0),(R24&gt;0)),(R25/R24),"")</f>
        <v>0.16304347826086957</v>
      </c>
      <c r="S26" s="4" t="s">
        <v>3</v>
      </c>
      <c r="T26" s="66">
        <f>IF(AND((T25&gt;0),(T24&gt;0)),(T25/T24),"")</f>
        <v>0.16666666666666669</v>
      </c>
      <c r="U26" s="4" t="s">
        <v>3</v>
      </c>
      <c r="V26" s="66">
        <f>IF(AND((V25&gt;0),(V24&gt;0)),(V25/V24),"")</f>
        <v>0.186046511627907</v>
      </c>
      <c r="W26" s="4" t="s">
        <v>3</v>
      </c>
      <c r="X26" s="66" t="str">
        <f>IF(AND((X25&gt;0),(X24&gt;0)),(X25/X24),"")</f>
        <v/>
      </c>
      <c r="Y26" s="4" t="s">
        <v>3</v>
      </c>
      <c r="Z26" s="66">
        <f>IF(AND((Z25&gt;0),(Z24&gt;0)),(Z25/Z24),"")</f>
        <v>0.1276595744680851</v>
      </c>
      <c r="AA26" s="4" t="s">
        <v>3</v>
      </c>
      <c r="AB26" s="66">
        <f>IF(AND((AB25&gt;0),(AB24&gt;0)),(AB25/AB24),"")</f>
        <v>0.17708333333333334</v>
      </c>
      <c r="AC26" s="4" t="s">
        <v>3</v>
      </c>
      <c r="AD26" s="66" t="str">
        <f t="shared" ref="AD26" si="299">IF(AND((AD25&gt;0),(AD24&gt;0)),(AD25/AD24),"")</f>
        <v/>
      </c>
      <c r="AE26" s="4" t="s">
        <v>3</v>
      </c>
      <c r="AF26" s="66" t="str">
        <f t="shared" ref="AF26" si="300">IF(AND((AF25&gt;0),(AF24&gt;0)),(AF25/AF24),"")</f>
        <v/>
      </c>
      <c r="AG26" s="4" t="s">
        <v>3</v>
      </c>
      <c r="AH26" s="66" t="str">
        <f t="shared" ref="AH26" si="301">IF(AND((AH25&gt;0),(AH24&gt;0)),(AH25/AH24),"")</f>
        <v/>
      </c>
      <c r="AI26" s="4" t="s">
        <v>3</v>
      </c>
      <c r="AJ26" s="66" t="str">
        <f t="shared" ref="AJ26" si="302">IF(AND((AJ25&gt;0),(AJ24&gt;0)),(AJ25/AJ24),"")</f>
        <v/>
      </c>
      <c r="AK26" s="4" t="s">
        <v>3</v>
      </c>
      <c r="AL26" s="66" t="str">
        <f t="shared" ref="AL26" si="303">IF(AND((AL25&gt;0),(AL24&gt;0)),(AL25/AL24),"")</f>
        <v/>
      </c>
      <c r="AM26" s="4" t="s">
        <v>3</v>
      </c>
      <c r="AN26" s="66" t="str">
        <f t="shared" ref="AN26" si="304">IF(AND((AN25&gt;0),(AN24&gt;0)),(AN25/AN24),"")</f>
        <v/>
      </c>
      <c r="AO26" s="4" t="s">
        <v>3</v>
      </c>
      <c r="AP26" s="66" t="str">
        <f t="shared" ref="AP26" si="305">IF(AND((AP25&gt;0),(AP24&gt;0)),(AP25/AP24),"")</f>
        <v/>
      </c>
      <c r="AQ26" s="4" t="s">
        <v>3</v>
      </c>
      <c r="AR26" s="66" t="str">
        <f t="shared" ref="AR26" si="306">IF(AND((AR25&gt;0),(AR24&gt;0)),(AR25/AR24),"")</f>
        <v/>
      </c>
      <c r="AS26" s="4" t="s">
        <v>3</v>
      </c>
      <c r="AT26" s="66" t="str">
        <f t="shared" ref="AT26" si="307">IF(AND((AT25&gt;0),(AT24&gt;0)),(AT25/AT24),"")</f>
        <v/>
      </c>
      <c r="AU26" s="4" t="s">
        <v>3</v>
      </c>
      <c r="AV26" s="66" t="str">
        <f t="shared" ref="AV26" si="308">IF(AND((AV25&gt;0),(AV24&gt;0)),(AV25/AV24),"")</f>
        <v/>
      </c>
      <c r="AW26" s="4" t="s">
        <v>3</v>
      </c>
      <c r="AX26" s="66" t="str">
        <f t="shared" ref="AX26" si="309">IF(AND((AX25&gt;0),(AX24&gt;0)),(AX25/AX24),"")</f>
        <v/>
      </c>
      <c r="AY26" s="4" t="s">
        <v>3</v>
      </c>
      <c r="AZ26" s="66" t="str">
        <f t="shared" ref="AZ26" si="310">IF(AND((AZ25&gt;0),(AZ24&gt;0)),(AZ25/AZ24),"")</f>
        <v/>
      </c>
      <c r="BA26" s="4" t="s">
        <v>3</v>
      </c>
      <c r="BB26" s="66" t="str">
        <f t="shared" ref="BB26" si="311">IF(AND((BB25&gt;0),(BB24&gt;0)),(BB25/BB24),"")</f>
        <v/>
      </c>
      <c r="BC26" s="4" t="s">
        <v>3</v>
      </c>
      <c r="BD26" s="66" t="str">
        <f t="shared" ref="BD26" si="312">IF(AND((BD25&gt;0),(BD24&gt;0)),(BD25/BD24),"")</f>
        <v/>
      </c>
      <c r="BE26" s="4" t="s">
        <v>3</v>
      </c>
      <c r="BF26" s="66" t="str">
        <f t="shared" ref="BF26" si="313">IF(AND((BF25&gt;0),(BF24&gt;0)),(BF25/BF24),"")</f>
        <v/>
      </c>
      <c r="BG26" s="4" t="s">
        <v>3</v>
      </c>
      <c r="BH26" s="66" t="str">
        <f t="shared" ref="BH26" si="314">IF(AND((BH25&gt;0),(BH24&gt;0)),(BH25/BH24),"")</f>
        <v/>
      </c>
      <c r="BI26" s="4" t="s">
        <v>3</v>
      </c>
      <c r="BK26" s="57" t="s">
        <v>26</v>
      </c>
      <c r="BL26" s="30">
        <f t="shared" si="16"/>
        <v>9</v>
      </c>
      <c r="BM26" s="40">
        <f t="shared" si="17"/>
        <v>0.1276595744680851</v>
      </c>
      <c r="BN26" s="22" t="str">
        <f t="shared" si="18"/>
        <v>–</v>
      </c>
      <c r="BO26" s="41">
        <f t="shared" si="19"/>
        <v>0.19999999999999998</v>
      </c>
      <c r="BP26" s="24" t="str">
        <f t="shared" si="20"/>
        <v/>
      </c>
      <c r="BQ26" s="6" t="s">
        <v>3</v>
      </c>
      <c r="BR26" s="26" t="str">
        <f t="shared" si="21"/>
        <v/>
      </c>
      <c r="BS26" s="42">
        <f t="shared" si="22"/>
        <v>0.16783295129493664</v>
      </c>
      <c r="BT26" s="28" t="s">
        <v>3</v>
      </c>
      <c r="BU26" s="43">
        <f t="shared" si="23"/>
        <v>1.9898650162482556E-2</v>
      </c>
      <c r="BV26" s="29" t="s">
        <v>3</v>
      </c>
      <c r="BW26" s="22" t="str">
        <f t="shared" si="24"/>
        <v>?</v>
      </c>
      <c r="BX26" s="25" t="s">
        <v>3</v>
      </c>
    </row>
    <row r="27" spans="1:76" ht="12.75" customHeight="1" x14ac:dyDescent="0.2">
      <c r="A27" s="15" t="s">
        <v>15</v>
      </c>
      <c r="B27" s="17"/>
      <c r="C27" s="3"/>
      <c r="D27" s="17"/>
      <c r="E27" s="3"/>
      <c r="F27" s="17"/>
      <c r="G27" s="3"/>
      <c r="H27" s="17"/>
      <c r="I27" s="3"/>
      <c r="J27" s="17"/>
      <c r="K27" s="3"/>
      <c r="L27" s="17"/>
      <c r="M27" s="3"/>
      <c r="N27" s="17"/>
      <c r="O27" s="3"/>
      <c r="P27" s="17"/>
      <c r="Q27" s="3"/>
      <c r="R27" s="17"/>
      <c r="S27" s="3"/>
      <c r="T27" s="17"/>
      <c r="U27" s="3"/>
      <c r="V27" s="17"/>
      <c r="W27" s="3"/>
      <c r="X27" s="17"/>
      <c r="Y27" s="3"/>
      <c r="Z27" s="17"/>
      <c r="AA27" s="3"/>
      <c r="AB27" s="17"/>
      <c r="AC27" s="3"/>
      <c r="AD27" s="17"/>
      <c r="AE27" s="3"/>
      <c r="AF27" s="17"/>
      <c r="AG27" s="3"/>
      <c r="AH27" s="17"/>
      <c r="AI27" s="3"/>
      <c r="AJ27" s="17"/>
      <c r="AK27" s="3"/>
      <c r="AL27" s="17"/>
      <c r="AM27" s="3"/>
      <c r="AN27" s="17"/>
      <c r="AO27" s="3"/>
      <c r="AP27" s="17"/>
      <c r="AQ27" s="3"/>
      <c r="AR27" s="17"/>
      <c r="AS27" s="3"/>
      <c r="AT27" s="17"/>
      <c r="AU27" s="3"/>
      <c r="AV27" s="17"/>
      <c r="AW27" s="3"/>
      <c r="AX27" s="17"/>
      <c r="AY27" s="3"/>
      <c r="AZ27" s="17"/>
      <c r="BA27" s="3"/>
      <c r="BB27" s="17"/>
      <c r="BC27" s="3"/>
      <c r="BD27" s="17"/>
      <c r="BE27" s="3"/>
      <c r="BF27" s="17"/>
      <c r="BG27" s="3"/>
      <c r="BH27" s="17"/>
      <c r="BI27" s="3"/>
      <c r="BK27" s="56" t="s">
        <v>15</v>
      </c>
      <c r="BL27" s="30"/>
      <c r="BM27" s="21"/>
      <c r="BN27" s="22"/>
      <c r="BO27" s="23"/>
      <c r="BP27" s="24"/>
      <c r="BQ27" s="25"/>
      <c r="BR27" s="26"/>
      <c r="BS27" s="27"/>
      <c r="BT27" s="28"/>
      <c r="BU27" s="22"/>
      <c r="BV27" s="29"/>
      <c r="BW27" s="22"/>
      <c r="BX27" s="25"/>
    </row>
    <row r="28" spans="1:76" ht="12.75" customHeight="1" x14ac:dyDescent="0.2">
      <c r="A28" s="10" t="s">
        <v>24</v>
      </c>
      <c r="B28" s="19">
        <v>11.6</v>
      </c>
      <c r="C28" s="4">
        <f>IF(AND((B28&gt;0),(B$4&gt;0)),(B28/B$4*100),"")</f>
        <v>51.327433628318573</v>
      </c>
      <c r="D28" s="19">
        <v>11.3</v>
      </c>
      <c r="E28" s="4">
        <f>IF(AND((D28&gt;0),(D$4&gt;0)),(D28/D$4*100),"")</f>
        <v>56.500000000000007</v>
      </c>
      <c r="F28" s="19">
        <v>9.1</v>
      </c>
      <c r="G28" s="4">
        <f>IF(AND((F28&gt;0),(F$4&gt;0)),(F28/F$4*100),"")</f>
        <v>42.723004694835673</v>
      </c>
      <c r="H28" s="19">
        <v>11.2</v>
      </c>
      <c r="I28" s="4">
        <f>IF(AND((H28&gt;0),(H$4&gt;0)),(H28/H$4*100),"")</f>
        <v>54.106280193236714</v>
      </c>
      <c r="J28" s="19">
        <v>11.4</v>
      </c>
      <c r="K28" s="4">
        <f>IF(AND((J28&gt;0),(J$4&gt;0)),(J28/J$4*100),"")</f>
        <v>52.054794520547951</v>
      </c>
      <c r="L28" s="19">
        <v>11.4</v>
      </c>
      <c r="M28" s="4">
        <f>IF(AND((L28&gt;0),(L$4&gt;0)),(L28/L$4*100),"")</f>
        <v>49.137931034482762</v>
      </c>
      <c r="N28" s="19">
        <v>12.2</v>
      </c>
      <c r="O28" s="4">
        <f>IF(AND((N28&gt;0),(N$4&gt;0)),(N28/N$4*100),"")</f>
        <v>52.813852813852812</v>
      </c>
      <c r="P28" s="19">
        <v>10.9</v>
      </c>
      <c r="Q28" s="4">
        <f>IF(AND((P28&gt;0),(P$4&gt;0)),(P28/P$4*100),"")</f>
        <v>45.991561181434605</v>
      </c>
      <c r="R28" s="19">
        <v>9.6999999999999993</v>
      </c>
      <c r="S28" s="4">
        <f>IF(AND((R28&gt;0),(R$4&gt;0)),(R28/R$4*100),"")</f>
        <v>47.549019607843135</v>
      </c>
      <c r="T28" s="19">
        <v>10.9</v>
      </c>
      <c r="U28" s="4">
        <f>IF(AND((T28&gt;0),(T$4&gt;0)),(T28/T$4*100),"")</f>
        <v>51.415094339622648</v>
      </c>
      <c r="V28" s="19">
        <v>10.199999999999999</v>
      </c>
      <c r="W28" s="4">
        <f>IF(AND((V28&gt;0),(V$4&gt;0)),(V28/V$4*100),"")</f>
        <v>43.776824034334759</v>
      </c>
      <c r="X28" s="19">
        <v>11</v>
      </c>
      <c r="Y28" s="4">
        <f>IF(AND((X28&gt;0),(X$4&gt;0)),(X28/X$4*100),"")</f>
        <v>48.034934497816593</v>
      </c>
      <c r="Z28" s="19">
        <v>10.3</v>
      </c>
      <c r="AA28" s="4">
        <f>IF(AND((Z28&gt;0),(Z$4&gt;0)),(Z28/Z$4*100),"")</f>
        <v>48.356807511737095</v>
      </c>
      <c r="AB28" s="19">
        <v>10.5</v>
      </c>
      <c r="AC28" s="4">
        <f>IF(AND((AB28&gt;0),(AB$4&gt;0)),(AB28/AB$4*100),"")</f>
        <v>51.219512195121951</v>
      </c>
      <c r="AD28" s="19">
        <v>9.9</v>
      </c>
      <c r="AE28" s="4">
        <f t="shared" ref="AE28" si="315">IF(AND((AD28&gt;0),(AD$4&gt;0)),(AD28/AD$4*100),"")</f>
        <v>43.231441048034938</v>
      </c>
      <c r="AF28" s="19"/>
      <c r="AG28" s="4" t="str">
        <f t="shared" ref="AG28" si="316">IF(AND((AF28&gt;0),(AF$4&gt;0)),(AF28/AF$4*100),"")</f>
        <v/>
      </c>
      <c r="AH28" s="19"/>
      <c r="AI28" s="4" t="str">
        <f t="shared" ref="AI28" si="317">IF(AND((AH28&gt;0),(AH$4&gt;0)),(AH28/AH$4*100),"")</f>
        <v/>
      </c>
      <c r="AJ28" s="19"/>
      <c r="AK28" s="4" t="str">
        <f t="shared" ref="AK28" si="318">IF(AND((AJ28&gt;0),(AJ$4&gt;0)),(AJ28/AJ$4*100),"")</f>
        <v/>
      </c>
      <c r="AL28" s="19"/>
      <c r="AM28" s="4" t="str">
        <f t="shared" ref="AM28" si="319">IF(AND((AL28&gt;0),(AL$4&gt;0)),(AL28/AL$4*100),"")</f>
        <v/>
      </c>
      <c r="AN28" s="19"/>
      <c r="AO28" s="4" t="str">
        <f t="shared" ref="AO28" si="320">IF(AND((AN28&gt;0),(AN$4&gt;0)),(AN28/AN$4*100),"")</f>
        <v/>
      </c>
      <c r="AP28" s="19"/>
      <c r="AQ28" s="4" t="str">
        <f t="shared" ref="AQ28" si="321">IF(AND((AP28&gt;0),(AP$4&gt;0)),(AP28/AP$4*100),"")</f>
        <v/>
      </c>
      <c r="AR28" s="19"/>
      <c r="AS28" s="4" t="str">
        <f t="shared" ref="AS28" si="322">IF(AND((AR28&gt;0),(AR$4&gt;0)),(AR28/AR$4*100),"")</f>
        <v/>
      </c>
      <c r="AT28" s="19"/>
      <c r="AU28" s="4" t="str">
        <f t="shared" ref="AU28" si="323">IF(AND((AT28&gt;0),(AT$4&gt;0)),(AT28/AT$4*100),"")</f>
        <v/>
      </c>
      <c r="AV28" s="19"/>
      <c r="AW28" s="4" t="str">
        <f t="shared" ref="AW28" si="324">IF(AND((AV28&gt;0),(AV$4&gt;0)),(AV28/AV$4*100),"")</f>
        <v/>
      </c>
      <c r="AX28" s="19"/>
      <c r="AY28" s="4" t="str">
        <f t="shared" ref="AY28" si="325">IF(AND((AX28&gt;0),(AX$4&gt;0)),(AX28/AX$4*100),"")</f>
        <v/>
      </c>
      <c r="AZ28" s="19"/>
      <c r="BA28" s="4" t="str">
        <f t="shared" ref="BA28" si="326">IF(AND((AZ28&gt;0),(AZ$4&gt;0)),(AZ28/AZ$4*100),"")</f>
        <v/>
      </c>
      <c r="BB28" s="19"/>
      <c r="BC28" s="4" t="str">
        <f t="shared" ref="BC28" si="327">IF(AND((BB28&gt;0),(BB$4&gt;0)),(BB28/BB$4*100),"")</f>
        <v/>
      </c>
      <c r="BD28" s="19"/>
      <c r="BE28" s="4" t="str">
        <f t="shared" ref="BE28" si="328">IF(AND((BD28&gt;0),(BD$4&gt;0)),(BD28/BD$4*100),"")</f>
        <v/>
      </c>
      <c r="BF28" s="19"/>
      <c r="BG28" s="4" t="str">
        <f t="shared" ref="BG28" si="329">IF(AND((BF28&gt;0),(BF$4&gt;0)),(BF28/BF$4*100),"")</f>
        <v/>
      </c>
      <c r="BH28" s="19"/>
      <c r="BI28" s="4" t="str">
        <f t="shared" ref="BI28" si="330">IF(AND((BH28&gt;0),(BH$4&gt;0)),(BH28/BH$4*100),"")</f>
        <v/>
      </c>
      <c r="BK28" s="57" t="s">
        <v>24</v>
      </c>
      <c r="BL28" s="30">
        <f t="shared" si="16"/>
        <v>15</v>
      </c>
      <c r="BM28" s="31">
        <f t="shared" si="17"/>
        <v>9.1</v>
      </c>
      <c r="BN28" s="32" t="str">
        <f t="shared" si="18"/>
        <v>–</v>
      </c>
      <c r="BO28" s="33">
        <f t="shared" si="19"/>
        <v>12.2</v>
      </c>
      <c r="BP28" s="34">
        <f t="shared" si="20"/>
        <v>42.723004694835673</v>
      </c>
      <c r="BQ28" s="35" t="str">
        <f t="shared" si="41"/>
        <v>–</v>
      </c>
      <c r="BR28" s="36">
        <f t="shared" si="21"/>
        <v>56.500000000000007</v>
      </c>
      <c r="BS28" s="37">
        <f t="shared" si="22"/>
        <v>10.773333333333337</v>
      </c>
      <c r="BT28" s="38">
        <f t="shared" si="42"/>
        <v>49.21589942008135</v>
      </c>
      <c r="BU28" s="32">
        <f t="shared" si="23"/>
        <v>0.81894240741743662</v>
      </c>
      <c r="BV28" s="39">
        <f t="shared" si="43"/>
        <v>4.0896790392762581</v>
      </c>
      <c r="BW28" s="32">
        <f t="shared" si="24"/>
        <v>11.6</v>
      </c>
      <c r="BX28" s="35">
        <f t="shared" si="44"/>
        <v>51.327433628318573</v>
      </c>
    </row>
    <row r="29" spans="1:76" ht="12.75" customHeight="1" x14ac:dyDescent="0.2">
      <c r="A29" s="10" t="s">
        <v>25</v>
      </c>
      <c r="B29" s="19"/>
      <c r="C29" s="4" t="str">
        <f>IF(AND((B29&gt;0),(B$4&gt;0)),(B29/B$4*100),"")</f>
        <v/>
      </c>
      <c r="D29" s="19"/>
      <c r="E29" s="4" t="str">
        <f>IF(AND((D29&gt;0),(D$4&gt;0)),(D29/D$4*100),"")</f>
        <v/>
      </c>
      <c r="F29" s="19"/>
      <c r="G29" s="4" t="str">
        <f>IF(AND((F29&gt;0),(F$4&gt;0)),(F29/F$4*100),"")</f>
        <v/>
      </c>
      <c r="H29" s="19"/>
      <c r="I29" s="4" t="str">
        <f>IF(AND((H29&gt;0),(H$4&gt;0)),(H29/H$4*100),"")</f>
        <v/>
      </c>
      <c r="J29" s="19"/>
      <c r="K29" s="4" t="str">
        <f>IF(AND((J29&gt;0),(J$4&gt;0)),(J29/J$4*100),"")</f>
        <v/>
      </c>
      <c r="L29" s="19">
        <v>2.1</v>
      </c>
      <c r="M29" s="4">
        <f>IF(AND((L29&gt;0),(L$4&gt;0)),(L29/L$4*100),"")</f>
        <v>9.0517241379310338</v>
      </c>
      <c r="N29" s="19">
        <v>2</v>
      </c>
      <c r="O29" s="4">
        <f>IF(AND((N29&gt;0),(N$4&gt;0)),(N29/N$4*100),"")</f>
        <v>8.6580086580086579</v>
      </c>
      <c r="P29" s="19"/>
      <c r="Q29" s="4" t="str">
        <f>IF(AND((P29&gt;0),(P$4&gt;0)),(P29/P$4*100),"")</f>
        <v/>
      </c>
      <c r="R29" s="19"/>
      <c r="S29" s="4" t="str">
        <f>IF(AND((R29&gt;0),(R$4&gt;0)),(R29/R$4*100),"")</f>
        <v/>
      </c>
      <c r="T29" s="19"/>
      <c r="U29" s="4" t="str">
        <f>IF(AND((T29&gt;0),(T$4&gt;0)),(T29/T$4*100),"")</f>
        <v/>
      </c>
      <c r="V29" s="19">
        <v>1.9</v>
      </c>
      <c r="W29" s="4">
        <f>IF(AND((V29&gt;0),(V$4&gt;0)),(V29/V$4*100),"")</f>
        <v>8.1545064377682408</v>
      </c>
      <c r="X29" s="19"/>
      <c r="Y29" s="4" t="str">
        <f>IF(AND((X29&gt;0),(X$4&gt;0)),(X29/X$4*100),"")</f>
        <v/>
      </c>
      <c r="Z29" s="19"/>
      <c r="AA29" s="4" t="str">
        <f>IF(AND((Z29&gt;0),(Z$4&gt;0)),(Z29/Z$4*100),"")</f>
        <v/>
      </c>
      <c r="AB29" s="19"/>
      <c r="AC29" s="4" t="str">
        <f>IF(AND((AB29&gt;0),(AB$4&gt;0)),(AB29/AB$4*100),"")</f>
        <v/>
      </c>
      <c r="AD29" s="19">
        <v>1.9</v>
      </c>
      <c r="AE29" s="4">
        <f t="shared" ref="AE29" si="331">IF(AND((AD29&gt;0),(AD$4&gt;0)),(AD29/AD$4*100),"")</f>
        <v>8.2969432314410483</v>
      </c>
      <c r="AF29" s="19"/>
      <c r="AG29" s="4" t="str">
        <f t="shared" ref="AG29" si="332">IF(AND((AF29&gt;0),(AF$4&gt;0)),(AF29/AF$4*100),"")</f>
        <v/>
      </c>
      <c r="AH29" s="19"/>
      <c r="AI29" s="4" t="str">
        <f t="shared" ref="AI29" si="333">IF(AND((AH29&gt;0),(AH$4&gt;0)),(AH29/AH$4*100),"")</f>
        <v/>
      </c>
      <c r="AJ29" s="19"/>
      <c r="AK29" s="4" t="str">
        <f t="shared" ref="AK29" si="334">IF(AND((AJ29&gt;0),(AJ$4&gt;0)),(AJ29/AJ$4*100),"")</f>
        <v/>
      </c>
      <c r="AL29" s="19"/>
      <c r="AM29" s="4" t="str">
        <f t="shared" ref="AM29" si="335">IF(AND((AL29&gt;0),(AL$4&gt;0)),(AL29/AL$4*100),"")</f>
        <v/>
      </c>
      <c r="AN29" s="19"/>
      <c r="AO29" s="4" t="str">
        <f t="shared" ref="AO29" si="336">IF(AND((AN29&gt;0),(AN$4&gt;0)),(AN29/AN$4*100),"")</f>
        <v/>
      </c>
      <c r="AP29" s="19"/>
      <c r="AQ29" s="4" t="str">
        <f t="shared" ref="AQ29" si="337">IF(AND((AP29&gt;0),(AP$4&gt;0)),(AP29/AP$4*100),"")</f>
        <v/>
      </c>
      <c r="AR29" s="19"/>
      <c r="AS29" s="4" t="str">
        <f t="shared" ref="AS29" si="338">IF(AND((AR29&gt;0),(AR$4&gt;0)),(AR29/AR$4*100),"")</f>
        <v/>
      </c>
      <c r="AT29" s="19"/>
      <c r="AU29" s="4" t="str">
        <f t="shared" ref="AU29" si="339">IF(AND((AT29&gt;0),(AT$4&gt;0)),(AT29/AT$4*100),"")</f>
        <v/>
      </c>
      <c r="AV29" s="19"/>
      <c r="AW29" s="4" t="str">
        <f t="shared" ref="AW29" si="340">IF(AND((AV29&gt;0),(AV$4&gt;0)),(AV29/AV$4*100),"")</f>
        <v/>
      </c>
      <c r="AX29" s="19"/>
      <c r="AY29" s="4" t="str">
        <f t="shared" ref="AY29" si="341">IF(AND((AX29&gt;0),(AX$4&gt;0)),(AX29/AX$4*100),"")</f>
        <v/>
      </c>
      <c r="AZ29" s="19"/>
      <c r="BA29" s="4" t="str">
        <f t="shared" ref="BA29" si="342">IF(AND((AZ29&gt;0),(AZ$4&gt;0)),(AZ29/AZ$4*100),"")</f>
        <v/>
      </c>
      <c r="BB29" s="19"/>
      <c r="BC29" s="4" t="str">
        <f t="shared" ref="BC29" si="343">IF(AND((BB29&gt;0),(BB$4&gt;0)),(BB29/BB$4*100),"")</f>
        <v/>
      </c>
      <c r="BD29" s="19"/>
      <c r="BE29" s="4" t="str">
        <f t="shared" ref="BE29" si="344">IF(AND((BD29&gt;0),(BD$4&gt;0)),(BD29/BD$4*100),"")</f>
        <v/>
      </c>
      <c r="BF29" s="19"/>
      <c r="BG29" s="4" t="str">
        <f t="shared" ref="BG29" si="345">IF(AND((BF29&gt;0),(BF$4&gt;0)),(BF29/BF$4*100),"")</f>
        <v/>
      </c>
      <c r="BH29" s="19"/>
      <c r="BI29" s="4" t="str">
        <f t="shared" ref="BI29" si="346">IF(AND((BH29&gt;0),(BH$4&gt;0)),(BH29/BH$4*100),"")</f>
        <v/>
      </c>
      <c r="BK29" s="57" t="s">
        <v>25</v>
      </c>
      <c r="BL29" s="30">
        <f t="shared" si="16"/>
        <v>4</v>
      </c>
      <c r="BM29" s="31">
        <f t="shared" si="17"/>
        <v>1.9</v>
      </c>
      <c r="BN29" s="32" t="str">
        <f t="shared" si="18"/>
        <v>–</v>
      </c>
      <c r="BO29" s="33">
        <f t="shared" si="19"/>
        <v>2.1</v>
      </c>
      <c r="BP29" s="34">
        <f t="shared" si="20"/>
        <v>8.1545064377682408</v>
      </c>
      <c r="BQ29" s="35" t="str">
        <f t="shared" si="41"/>
        <v>–</v>
      </c>
      <c r="BR29" s="36">
        <f t="shared" si="21"/>
        <v>9.0517241379310338</v>
      </c>
      <c r="BS29" s="37">
        <f t="shared" si="22"/>
        <v>1.9750000000000001</v>
      </c>
      <c r="BT29" s="38">
        <f t="shared" si="42"/>
        <v>8.5402956162872457</v>
      </c>
      <c r="BU29" s="32">
        <f t="shared" si="23"/>
        <v>9.5742710775633899E-2</v>
      </c>
      <c r="BV29" s="39">
        <f t="shared" si="43"/>
        <v>0.40144288361474206</v>
      </c>
      <c r="BW29" s="32" t="str">
        <f t="shared" si="24"/>
        <v>?</v>
      </c>
      <c r="BX29" s="35" t="str">
        <f t="shared" si="44"/>
        <v>?</v>
      </c>
    </row>
    <row r="30" spans="1:76" ht="12.75" customHeight="1" thickBot="1" x14ac:dyDescent="0.25">
      <c r="A30" s="10" t="s">
        <v>26</v>
      </c>
      <c r="B30" s="66" t="str">
        <f>IF(AND((B29&gt;0),(B28&gt;0)),(B29/B28),"")</f>
        <v/>
      </c>
      <c r="C30" s="4" t="s">
        <v>3</v>
      </c>
      <c r="D30" s="66" t="str">
        <f>IF(AND((D29&gt;0),(D28&gt;0)),(D29/D28),"")</f>
        <v/>
      </c>
      <c r="E30" s="4" t="s">
        <v>3</v>
      </c>
      <c r="F30" s="66" t="str">
        <f>IF(AND((F29&gt;0),(F28&gt;0)),(F29/F28),"")</f>
        <v/>
      </c>
      <c r="G30" s="4" t="s">
        <v>3</v>
      </c>
      <c r="H30" s="66" t="str">
        <f>IF(AND((H29&gt;0),(H28&gt;0)),(H29/H28),"")</f>
        <v/>
      </c>
      <c r="I30" s="4" t="s">
        <v>3</v>
      </c>
      <c r="J30" s="66" t="str">
        <f>IF(AND((J29&gt;0),(J28&gt;0)),(J29/J28),"")</f>
        <v/>
      </c>
      <c r="K30" s="4" t="s">
        <v>3</v>
      </c>
      <c r="L30" s="66">
        <f>IF(AND((L29&gt;0),(L28&gt;0)),(L29/L28),"")</f>
        <v>0.18421052631578946</v>
      </c>
      <c r="M30" s="4" t="s">
        <v>3</v>
      </c>
      <c r="N30" s="66">
        <f>IF(AND((N29&gt;0),(N28&gt;0)),(N29/N28),"")</f>
        <v>0.16393442622950821</v>
      </c>
      <c r="O30" s="4" t="s">
        <v>3</v>
      </c>
      <c r="P30" s="66" t="str">
        <f>IF(AND((P29&gt;0),(P28&gt;0)),(P29/P28),"")</f>
        <v/>
      </c>
      <c r="Q30" s="4" t="s">
        <v>3</v>
      </c>
      <c r="R30" s="66" t="str">
        <f>IF(AND((R29&gt;0),(R28&gt;0)),(R29/R28),"")</f>
        <v/>
      </c>
      <c r="S30" s="4" t="s">
        <v>3</v>
      </c>
      <c r="T30" s="66" t="str">
        <f>IF(AND((T29&gt;0),(T28&gt;0)),(T29/T28),"")</f>
        <v/>
      </c>
      <c r="U30" s="4" t="s">
        <v>3</v>
      </c>
      <c r="V30" s="66">
        <f>IF(AND((V29&gt;0),(V28&gt;0)),(V29/V28),"")</f>
        <v>0.18627450980392157</v>
      </c>
      <c r="W30" s="4" t="s">
        <v>3</v>
      </c>
      <c r="X30" s="66" t="str">
        <f>IF(AND((X29&gt;0),(X28&gt;0)),(X29/X28),"")</f>
        <v/>
      </c>
      <c r="Y30" s="4" t="s">
        <v>3</v>
      </c>
      <c r="Z30" s="66" t="str">
        <f>IF(AND((Z29&gt;0),(Z28&gt;0)),(Z29/Z28),"")</f>
        <v/>
      </c>
      <c r="AA30" s="4" t="s">
        <v>3</v>
      </c>
      <c r="AB30" s="66" t="str">
        <f>IF(AND((AB29&gt;0),(AB28&gt;0)),(AB29/AB28),"")</f>
        <v/>
      </c>
      <c r="AC30" s="4" t="s">
        <v>3</v>
      </c>
      <c r="AD30" s="66">
        <f t="shared" ref="AD30" si="347">IF(AND((AD29&gt;0),(AD28&gt;0)),(AD29/AD28),"")</f>
        <v>0.19191919191919191</v>
      </c>
      <c r="AE30" s="4" t="s">
        <v>3</v>
      </c>
      <c r="AF30" s="66" t="str">
        <f t="shared" ref="AF30" si="348">IF(AND((AF29&gt;0),(AF28&gt;0)),(AF29/AF28),"")</f>
        <v/>
      </c>
      <c r="AG30" s="4" t="s">
        <v>3</v>
      </c>
      <c r="AH30" s="66" t="str">
        <f t="shared" ref="AH30" si="349">IF(AND((AH29&gt;0),(AH28&gt;0)),(AH29/AH28),"")</f>
        <v/>
      </c>
      <c r="AI30" s="4" t="s">
        <v>3</v>
      </c>
      <c r="AJ30" s="66" t="str">
        <f t="shared" ref="AJ30" si="350">IF(AND((AJ29&gt;0),(AJ28&gt;0)),(AJ29/AJ28),"")</f>
        <v/>
      </c>
      <c r="AK30" s="4" t="s">
        <v>3</v>
      </c>
      <c r="AL30" s="66" t="str">
        <f t="shared" ref="AL30" si="351">IF(AND((AL29&gt;0),(AL28&gt;0)),(AL29/AL28),"")</f>
        <v/>
      </c>
      <c r="AM30" s="4" t="s">
        <v>3</v>
      </c>
      <c r="AN30" s="66" t="str">
        <f t="shared" ref="AN30" si="352">IF(AND((AN29&gt;0),(AN28&gt;0)),(AN29/AN28),"")</f>
        <v/>
      </c>
      <c r="AO30" s="4" t="s">
        <v>3</v>
      </c>
      <c r="AP30" s="66" t="str">
        <f t="shared" ref="AP30" si="353">IF(AND((AP29&gt;0),(AP28&gt;0)),(AP29/AP28),"")</f>
        <v/>
      </c>
      <c r="AQ30" s="4" t="s">
        <v>3</v>
      </c>
      <c r="AR30" s="66" t="str">
        <f t="shared" ref="AR30" si="354">IF(AND((AR29&gt;0),(AR28&gt;0)),(AR29/AR28),"")</f>
        <v/>
      </c>
      <c r="AS30" s="4" t="s">
        <v>3</v>
      </c>
      <c r="AT30" s="66" t="str">
        <f t="shared" ref="AT30" si="355">IF(AND((AT29&gt;0),(AT28&gt;0)),(AT29/AT28),"")</f>
        <v/>
      </c>
      <c r="AU30" s="4" t="s">
        <v>3</v>
      </c>
      <c r="AV30" s="66" t="str">
        <f t="shared" ref="AV30" si="356">IF(AND((AV29&gt;0),(AV28&gt;0)),(AV29/AV28),"")</f>
        <v/>
      </c>
      <c r="AW30" s="4" t="s">
        <v>3</v>
      </c>
      <c r="AX30" s="66" t="str">
        <f t="shared" ref="AX30" si="357">IF(AND((AX29&gt;0),(AX28&gt;0)),(AX29/AX28),"")</f>
        <v/>
      </c>
      <c r="AY30" s="4" t="s">
        <v>3</v>
      </c>
      <c r="AZ30" s="66" t="str">
        <f t="shared" ref="AZ30" si="358">IF(AND((AZ29&gt;0),(AZ28&gt;0)),(AZ29/AZ28),"")</f>
        <v/>
      </c>
      <c r="BA30" s="4" t="s">
        <v>3</v>
      </c>
      <c r="BB30" s="66" t="str">
        <f t="shared" ref="BB30" si="359">IF(AND((BB29&gt;0),(BB28&gt;0)),(BB29/BB28),"")</f>
        <v/>
      </c>
      <c r="BC30" s="4" t="s">
        <v>3</v>
      </c>
      <c r="BD30" s="66" t="str">
        <f t="shared" ref="BD30" si="360">IF(AND((BD29&gt;0),(BD28&gt;0)),(BD29/BD28),"")</f>
        <v/>
      </c>
      <c r="BE30" s="4" t="s">
        <v>3</v>
      </c>
      <c r="BF30" s="66" t="str">
        <f t="shared" ref="BF30" si="361">IF(AND((BF29&gt;0),(BF28&gt;0)),(BF29/BF28),"")</f>
        <v/>
      </c>
      <c r="BG30" s="4" t="s">
        <v>3</v>
      </c>
      <c r="BH30" s="66" t="str">
        <f t="shared" ref="BH30" si="362">IF(AND((BH29&gt;0),(BH28&gt;0)),(BH29/BH28),"")</f>
        <v/>
      </c>
      <c r="BI30" s="4" t="s">
        <v>3</v>
      </c>
      <c r="BK30" s="58" t="s">
        <v>26</v>
      </c>
      <c r="BL30" s="44">
        <f t="shared" si="16"/>
        <v>4</v>
      </c>
      <c r="BM30" s="45">
        <f t="shared" si="17"/>
        <v>0.16393442622950821</v>
      </c>
      <c r="BN30" s="46" t="str">
        <f t="shared" si="18"/>
        <v>–</v>
      </c>
      <c r="BO30" s="47">
        <f t="shared" si="19"/>
        <v>0.19191919191919191</v>
      </c>
      <c r="BP30" s="48" t="str">
        <f t="shared" si="20"/>
        <v/>
      </c>
      <c r="BQ30" s="49" t="s">
        <v>3</v>
      </c>
      <c r="BR30" s="50" t="str">
        <f t="shared" si="21"/>
        <v/>
      </c>
      <c r="BS30" s="51">
        <f t="shared" si="22"/>
        <v>0.18158466356710279</v>
      </c>
      <c r="BT30" s="52" t="s">
        <v>3</v>
      </c>
      <c r="BU30" s="53">
        <f t="shared" si="23"/>
        <v>1.2209602330863677E-2</v>
      </c>
      <c r="BV30" s="54" t="s">
        <v>3</v>
      </c>
      <c r="BW30" s="46" t="str">
        <f t="shared" si="24"/>
        <v>?</v>
      </c>
      <c r="BX30" s="49" t="s">
        <v>3</v>
      </c>
    </row>
    <row r="31" spans="1:76" s="89" customFormat="1" ht="12.75" customHeight="1" x14ac:dyDescent="0.2">
      <c r="A31" s="84"/>
      <c r="B31" s="85"/>
      <c r="C31" s="86"/>
      <c r="D31" s="87"/>
      <c r="E31" s="88"/>
      <c r="F31" s="87"/>
      <c r="G31" s="88"/>
      <c r="H31" s="87"/>
      <c r="I31" s="88"/>
      <c r="J31" s="87"/>
      <c r="K31" s="88"/>
      <c r="L31" s="87"/>
      <c r="M31" s="88"/>
      <c r="N31" s="87"/>
      <c r="O31" s="88"/>
      <c r="P31" s="87"/>
      <c r="Q31" s="88"/>
      <c r="R31" s="87"/>
      <c r="S31" s="88"/>
      <c r="T31" s="87"/>
      <c r="U31" s="88"/>
      <c r="V31" s="87"/>
      <c r="W31" s="88"/>
      <c r="X31" s="87"/>
      <c r="Y31" s="88"/>
      <c r="Z31" s="87"/>
      <c r="AA31" s="88"/>
      <c r="AB31" s="87"/>
      <c r="AC31" s="88"/>
      <c r="AD31" s="87"/>
      <c r="AE31" s="88"/>
      <c r="AF31" s="87"/>
      <c r="AG31" s="88"/>
      <c r="AH31" s="87"/>
      <c r="AI31" s="88"/>
      <c r="AJ31" s="87"/>
      <c r="AK31" s="88"/>
      <c r="AL31" s="87"/>
      <c r="AM31" s="88"/>
      <c r="AN31" s="87"/>
      <c r="AO31" s="88"/>
      <c r="AP31" s="87"/>
      <c r="AQ31" s="88"/>
      <c r="AR31" s="87"/>
      <c r="AS31" s="88"/>
      <c r="AT31" s="87"/>
      <c r="AU31" s="88"/>
      <c r="AV31" s="87"/>
      <c r="AW31" s="88"/>
      <c r="AX31" s="87"/>
      <c r="AY31" s="88"/>
      <c r="AZ31" s="87"/>
      <c r="BA31" s="88"/>
      <c r="BB31" s="87"/>
      <c r="BC31" s="88"/>
      <c r="BD31" s="87"/>
      <c r="BE31" s="88"/>
      <c r="BF31" s="87"/>
      <c r="BG31" s="88"/>
      <c r="BH31" s="87"/>
      <c r="BI31" s="88"/>
      <c r="BK31" s="90"/>
      <c r="BL31" s="91"/>
      <c r="BM31" s="92"/>
      <c r="BN31" s="83"/>
      <c r="BO31" s="93"/>
      <c r="BP31" s="94"/>
      <c r="BQ31" s="95"/>
      <c r="BR31" s="96"/>
      <c r="BS31" s="97"/>
      <c r="BT31" s="95"/>
      <c r="BU31" s="97"/>
      <c r="BV31" s="95"/>
      <c r="BW31" s="97"/>
      <c r="BX31" s="95"/>
    </row>
  </sheetData>
  <sheetProtection formatCells="0" formatColumns="0" formatRows="0" insertColumns="0" insertRows="0" deleteColumns="0" deleteRows="0"/>
  <mergeCells count="38">
    <mergeCell ref="BD1:BE1"/>
    <mergeCell ref="Z1:AA1"/>
    <mergeCell ref="AB1:AC1"/>
    <mergeCell ref="AZ1:BA1"/>
    <mergeCell ref="X1:Y1"/>
    <mergeCell ref="V1:W1"/>
    <mergeCell ref="B1:C1"/>
    <mergeCell ref="D1:E1"/>
    <mergeCell ref="F1:G1"/>
    <mergeCell ref="H1:I1"/>
    <mergeCell ref="J1:K1"/>
    <mergeCell ref="L1:M1"/>
    <mergeCell ref="N1:O1"/>
    <mergeCell ref="P1:Q1"/>
    <mergeCell ref="R1:S1"/>
    <mergeCell ref="T1:U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BS1:BT1"/>
    <mergeCell ref="BU1:BV1"/>
    <mergeCell ref="BW1:BX1"/>
    <mergeCell ref="BM2:BO2"/>
    <mergeCell ref="BP2:BR2"/>
    <mergeCell ref="BM1:BR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X3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6" ht="12.75" customHeight="1" x14ac:dyDescent="0.2">
      <c r="A1" s="5" t="s">
        <v>10</v>
      </c>
      <c r="B1" s="141" t="s">
        <v>72</v>
      </c>
      <c r="C1" s="141"/>
      <c r="D1" s="141">
        <v>2</v>
      </c>
      <c r="E1" s="141"/>
      <c r="F1" s="141">
        <v>3</v>
      </c>
      <c r="G1" s="141"/>
      <c r="H1" s="141">
        <v>4</v>
      </c>
      <c r="I1" s="141"/>
      <c r="J1" s="141">
        <v>5</v>
      </c>
      <c r="K1" s="141"/>
      <c r="L1" s="141">
        <v>6</v>
      </c>
      <c r="M1" s="141"/>
      <c r="N1" s="141">
        <v>7</v>
      </c>
      <c r="O1" s="141"/>
      <c r="P1" s="141">
        <v>8</v>
      </c>
      <c r="Q1" s="141"/>
      <c r="R1" s="141">
        <v>9</v>
      </c>
      <c r="S1" s="141"/>
      <c r="T1" s="141">
        <v>10</v>
      </c>
      <c r="U1" s="141"/>
      <c r="V1" s="141">
        <v>11</v>
      </c>
      <c r="W1" s="141"/>
      <c r="X1" s="140">
        <v>12</v>
      </c>
      <c r="Y1" s="140"/>
      <c r="Z1" s="140">
        <v>13</v>
      </c>
      <c r="AA1" s="140"/>
      <c r="AB1" s="140">
        <v>14</v>
      </c>
      <c r="AC1" s="140"/>
      <c r="AD1" s="140">
        <v>15</v>
      </c>
      <c r="AE1" s="140"/>
      <c r="AF1" s="140">
        <v>16</v>
      </c>
      <c r="AG1" s="140"/>
      <c r="AH1" s="140">
        <v>17</v>
      </c>
      <c r="AI1" s="140"/>
      <c r="AJ1" s="140">
        <v>18</v>
      </c>
      <c r="AK1" s="140"/>
      <c r="AL1" s="140">
        <v>19</v>
      </c>
      <c r="AM1" s="140"/>
      <c r="AN1" s="140">
        <v>20</v>
      </c>
      <c r="AO1" s="140"/>
      <c r="AP1" s="140">
        <v>21</v>
      </c>
      <c r="AQ1" s="140"/>
      <c r="AR1" s="140">
        <v>22</v>
      </c>
      <c r="AS1" s="140"/>
      <c r="AT1" s="140">
        <v>23</v>
      </c>
      <c r="AU1" s="140"/>
      <c r="AV1" s="140">
        <v>24</v>
      </c>
      <c r="AW1" s="140"/>
      <c r="AX1" s="140">
        <v>25</v>
      </c>
      <c r="AY1" s="140"/>
      <c r="AZ1" s="140">
        <v>26</v>
      </c>
      <c r="BA1" s="140"/>
      <c r="BB1" s="140">
        <v>27</v>
      </c>
      <c r="BC1" s="140"/>
      <c r="BD1" s="140">
        <v>28</v>
      </c>
      <c r="BE1" s="140"/>
      <c r="BF1" s="140">
        <v>29</v>
      </c>
      <c r="BG1" s="140"/>
      <c r="BH1" s="140">
        <v>30</v>
      </c>
      <c r="BI1" s="140"/>
      <c r="BK1" s="136" t="s">
        <v>8</v>
      </c>
      <c r="BL1" s="138" t="s">
        <v>2</v>
      </c>
      <c r="BM1" s="130" t="s">
        <v>9</v>
      </c>
      <c r="BN1" s="130"/>
      <c r="BO1" s="130"/>
      <c r="BP1" s="130"/>
      <c r="BQ1" s="130"/>
      <c r="BR1" s="131"/>
      <c r="BS1" s="130" t="s">
        <v>0</v>
      </c>
      <c r="BT1" s="131"/>
      <c r="BU1" s="130" t="s">
        <v>1</v>
      </c>
      <c r="BV1" s="132"/>
      <c r="BW1" s="130" t="s">
        <v>73</v>
      </c>
      <c r="BX1" s="130"/>
    </row>
    <row r="2" spans="1:76" ht="12.75" customHeight="1" x14ac:dyDescent="0.2">
      <c r="A2" s="7" t="s">
        <v>8</v>
      </c>
      <c r="B2" s="8" t="s">
        <v>11</v>
      </c>
      <c r="C2" s="9" t="s">
        <v>29</v>
      </c>
      <c r="D2" s="8" t="s">
        <v>11</v>
      </c>
      <c r="E2" s="9" t="s">
        <v>29</v>
      </c>
      <c r="F2" s="8" t="s">
        <v>11</v>
      </c>
      <c r="G2" s="9" t="s">
        <v>29</v>
      </c>
      <c r="H2" s="8" t="s">
        <v>11</v>
      </c>
      <c r="I2" s="9" t="s">
        <v>29</v>
      </c>
      <c r="J2" s="8" t="s">
        <v>11</v>
      </c>
      <c r="K2" s="9" t="s">
        <v>29</v>
      </c>
      <c r="L2" s="8" t="s">
        <v>11</v>
      </c>
      <c r="M2" s="9" t="s">
        <v>29</v>
      </c>
      <c r="N2" s="8" t="s">
        <v>11</v>
      </c>
      <c r="O2" s="9" t="s">
        <v>29</v>
      </c>
      <c r="P2" s="8" t="s">
        <v>11</v>
      </c>
      <c r="Q2" s="9" t="s">
        <v>29</v>
      </c>
      <c r="R2" s="8" t="s">
        <v>11</v>
      </c>
      <c r="S2" s="9" t="s">
        <v>29</v>
      </c>
      <c r="T2" s="8" t="s">
        <v>11</v>
      </c>
      <c r="U2" s="9" t="s">
        <v>29</v>
      </c>
      <c r="V2" s="8" t="s">
        <v>11</v>
      </c>
      <c r="W2" s="9" t="s">
        <v>29</v>
      </c>
      <c r="X2" s="8" t="s">
        <v>11</v>
      </c>
      <c r="Y2" s="9" t="s">
        <v>29</v>
      </c>
      <c r="Z2" s="8" t="s">
        <v>11</v>
      </c>
      <c r="AA2" s="9" t="s">
        <v>29</v>
      </c>
      <c r="AB2" s="8" t="s">
        <v>11</v>
      </c>
      <c r="AC2" s="9" t="s">
        <v>29</v>
      </c>
      <c r="AD2" s="8" t="s">
        <v>11</v>
      </c>
      <c r="AE2" s="9" t="s">
        <v>29</v>
      </c>
      <c r="AF2" s="8" t="s">
        <v>11</v>
      </c>
      <c r="AG2" s="9" t="s">
        <v>29</v>
      </c>
      <c r="AH2" s="8" t="s">
        <v>11</v>
      </c>
      <c r="AI2" s="9" t="s">
        <v>29</v>
      </c>
      <c r="AJ2" s="8" t="s">
        <v>11</v>
      </c>
      <c r="AK2" s="9" t="s">
        <v>29</v>
      </c>
      <c r="AL2" s="8" t="s">
        <v>11</v>
      </c>
      <c r="AM2" s="9" t="s">
        <v>29</v>
      </c>
      <c r="AN2" s="8" t="s">
        <v>11</v>
      </c>
      <c r="AO2" s="9" t="s">
        <v>29</v>
      </c>
      <c r="AP2" s="8" t="s">
        <v>11</v>
      </c>
      <c r="AQ2" s="9" t="s">
        <v>29</v>
      </c>
      <c r="AR2" s="8" t="s">
        <v>11</v>
      </c>
      <c r="AS2" s="9" t="s">
        <v>29</v>
      </c>
      <c r="AT2" s="8" t="s">
        <v>11</v>
      </c>
      <c r="AU2" s="9" t="s">
        <v>29</v>
      </c>
      <c r="AV2" s="8" t="s">
        <v>11</v>
      </c>
      <c r="AW2" s="9" t="s">
        <v>29</v>
      </c>
      <c r="AX2" s="8" t="s">
        <v>11</v>
      </c>
      <c r="AY2" s="9" t="s">
        <v>29</v>
      </c>
      <c r="AZ2" s="8" t="s">
        <v>11</v>
      </c>
      <c r="BA2" s="9" t="s">
        <v>29</v>
      </c>
      <c r="BB2" s="8" t="s">
        <v>11</v>
      </c>
      <c r="BC2" s="9" t="s">
        <v>29</v>
      </c>
      <c r="BD2" s="8" t="s">
        <v>11</v>
      </c>
      <c r="BE2" s="9" t="s">
        <v>29</v>
      </c>
      <c r="BF2" s="8" t="s">
        <v>11</v>
      </c>
      <c r="BG2" s="9" t="s">
        <v>29</v>
      </c>
      <c r="BH2" s="8" t="s">
        <v>11</v>
      </c>
      <c r="BI2" s="9" t="s">
        <v>29</v>
      </c>
      <c r="BK2" s="137"/>
      <c r="BL2" s="139"/>
      <c r="BM2" s="133" t="s">
        <v>11</v>
      </c>
      <c r="BN2" s="133"/>
      <c r="BO2" s="133"/>
      <c r="BP2" s="134" t="s">
        <v>29</v>
      </c>
      <c r="BQ2" s="134"/>
      <c r="BR2" s="135"/>
      <c r="BS2" s="101" t="s">
        <v>11</v>
      </c>
      <c r="BT2" s="102" t="s">
        <v>29</v>
      </c>
      <c r="BU2" s="101" t="s">
        <v>11</v>
      </c>
      <c r="BV2" s="61" t="s">
        <v>29</v>
      </c>
      <c r="BW2" s="121" t="s">
        <v>11</v>
      </c>
      <c r="BX2" s="122" t="s">
        <v>29</v>
      </c>
    </row>
    <row r="3" spans="1:76" ht="12.75" customHeight="1" x14ac:dyDescent="0.2">
      <c r="A3" s="10" t="s">
        <v>4</v>
      </c>
      <c r="B3" s="11">
        <v>201</v>
      </c>
      <c r="C3" s="1">
        <f>IF(AND((B3&gt;0),(B$4&gt;0)),(B3/B$4*100),"")</f>
        <v>1005.0000000000001</v>
      </c>
      <c r="D3" s="11">
        <v>162</v>
      </c>
      <c r="E3" s="1">
        <f>IF(AND((D3&gt;0),(D$4&gt;0)),(D3/D$4*100),"")</f>
        <v>920.45454545454527</v>
      </c>
      <c r="F3" s="11">
        <v>153</v>
      </c>
      <c r="G3" s="1">
        <f>IF(AND((F3&gt;0),(F$4&gt;0)),(F3/F$4*100),"")</f>
        <v>784.61538461538453</v>
      </c>
      <c r="H3" s="11">
        <v>177</v>
      </c>
      <c r="I3" s="1">
        <f>IF(AND((H3&gt;0),(H$4&gt;0)),(H3/H$4*100),"")</f>
        <v>921.875</v>
      </c>
      <c r="J3" s="11">
        <v>169</v>
      </c>
      <c r="K3" s="1">
        <f>IF(AND((J3&gt;0),(J$4&gt;0)),(J3/J$4*100),"")</f>
        <v>965.71428571428567</v>
      </c>
      <c r="L3" s="11">
        <v>173</v>
      </c>
      <c r="M3" s="1">
        <f>IF(AND((L3&gt;0),(L$4&gt;0)),(L3/L$4*100),"")</f>
        <v>971.91011235955057</v>
      </c>
      <c r="N3" s="11">
        <v>172</v>
      </c>
      <c r="O3" s="1">
        <f>IF(AND((N3&gt;0),(N$4&gt;0)),(N3/N$4*100),"")</f>
        <v>1000</v>
      </c>
      <c r="P3" s="11">
        <v>188</v>
      </c>
      <c r="Q3" s="1">
        <f>IF(AND((P3&gt;0),(P$4&gt;0)),(P3/P$4*100),"")</f>
        <v>1175</v>
      </c>
      <c r="R3" s="11">
        <v>170</v>
      </c>
      <c r="S3" s="1">
        <f>IF(AND((R3&gt;0),(R$4&gt;0)),(R3/R$4*100),"")</f>
        <v>821.25603864734308</v>
      </c>
      <c r="T3" s="11">
        <v>164</v>
      </c>
      <c r="U3" s="1">
        <f>IF(AND((T3&gt;0),(T$4&gt;0)),(T3/T$4*100),"")</f>
        <v>891.30434782608711</v>
      </c>
      <c r="V3" s="11">
        <v>165</v>
      </c>
      <c r="W3" s="1">
        <f>IF(AND((V3&gt;0),(V$4&gt;0)),(V3/V$4*100),"")</f>
        <v>932.20338983050851</v>
      </c>
      <c r="X3" s="11">
        <v>183</v>
      </c>
      <c r="Y3" s="1">
        <f>IF(AND((X3&gt;0),(X$4&gt;0)),(X3/X$4*100),"")</f>
        <v>875.5980861244019</v>
      </c>
      <c r="Z3" s="11">
        <v>167</v>
      </c>
      <c r="AA3" s="1">
        <f>IF(AND((Z3&gt;0),(Z$4&gt;0)),(Z3/Z$4*100),"")</f>
        <v>994.04761904761904</v>
      </c>
      <c r="AB3" s="11">
        <v>169</v>
      </c>
      <c r="AC3" s="1">
        <f>IF(AND((AB3&gt;0),(AB$4&gt;0)),(AB3/AB$4*100),"")</f>
        <v>928.57142857142867</v>
      </c>
      <c r="AD3" s="11">
        <v>176</v>
      </c>
      <c r="AE3" s="1">
        <f t="shared" ref="AE3" si="0">IF(AND((AD3&gt;0),(AD$4&gt;0)),(AD3/AD$4*100),"")</f>
        <v>866.99507389162568</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15</v>
      </c>
      <c r="BM3" s="21">
        <f>IF(SUM(B3,D3,F3,H3,J3,L3,N3,P3,R3,T3,V3,X3,Z3,AB3,AD3,AF3,AH3,AJ3,AL3,AN3,AP3,AR3,AT3,AV3,AX3,AZ3,BB3,BD3,BF3,BH3)&gt;0,MIN(B3,D3,F3,H3,J3,L3,N3,P3,R3,T3,V3,X3,Z3,AB3,AD3,AF3,AH3,AJ3,AL3,AN3,AP3,AR3,AT3,AV3,AX3,AZ3,BB3,BD3,BF3,BH3),"")</f>
        <v>153</v>
      </c>
      <c r="BN3" s="22" t="str">
        <f>IF(COUNT(BM3)&gt;0,"–","?")</f>
        <v>–</v>
      </c>
      <c r="BO3" s="23">
        <f>IF(SUM(B3,D3,F3,H3,J3,L3,N3,P3,R3,T3,V3,X3,Z3,AB3,AD3,AF3,AH3,AJ3,AL3,AN3,AP3,AR3,AT3,AV3,AX3,AZ3,BB3,BD3,BF3,BH3)&gt;0,MAX(B3,D3,F3,H3,J3,L3,N3,P3,R3,T3,V3,X3,Z3,AB3,AD3,AF3,AH3,AJ3,AL3,AN3,AP3,AR3,AT3,AV3,AX3,AZ3,BB3,BD3,BF3,BH3),"")</f>
        <v>201</v>
      </c>
      <c r="BP3" s="24">
        <f>IF(SUM(C3,E3,G3,I3,K3,M3,O3,Q3,S3,U3,W3,Y3,AA3,AC3,AE3,AG3,AI3,AK3,AM3,AO3,AQ3,AS3,AU3,AW3,AY3,BA3,BC3,BE3,BG3,BI3)&gt;0,MIN(C3,E3,G3,I3,K3,M3,O3,Q3,S3,U3,W3,Y3,AA3,AC3,AE3,AG3,AI3,AK3,AM3,AO3,AQ3,AS3,AU3,AW3,AY3,BA3,BC3,BE3,BG3,BI3),"")</f>
        <v>784.61538461538453</v>
      </c>
      <c r="BQ3" s="25" t="str">
        <f>IF(COUNT(BP3)&gt;0,"–","?")</f>
        <v>–</v>
      </c>
      <c r="BR3" s="26">
        <f>IF(SUM(C3,E3,G3,I3,K3,M3,O3,Q3,S3,U3,W3,Y3,AA3,AC3,AE3,AG3,AI3,AK3,AM3,AO3,AQ3,AS3,AU3,AW3,AY3,BA3,BC3,BE3,BG3,BI3)&gt;0,MAX(C3,E3,G3,I3,K3,M3,O3,Q3,S3,U3,W3,Y3,AA3,AC3,AE3,AG3,AI3,AK3,AM3,AO3,AQ3,AS3,AU3,AW3,AY3,BA3,BC3,BE3,BG3,BI3),"")</f>
        <v>1175</v>
      </c>
      <c r="BS3" s="27">
        <f>IF(SUM(B3,D3,F3,H3,J3,L3,N3,P3,R3,T3,V3,X3,Z3,AB3,AD3,AF3,AH3,AJ3,AL3,AN3,AP3,AR3,AT3,AV3,AX3,AZ3,BB3,BD3,BF3,BH3)&gt;0,AVERAGE(B3,D3,F3,H3,J3,L3,N3,P3,R3,T3,V3,X3,Z3,AB3,AD3,AF3,AH3,AJ3,AL3,AN3,AP3,AR3,AT3,AV3,AX3,AZ3,BB3,BD3,BF3,BH3),"?")</f>
        <v>172.6</v>
      </c>
      <c r="BT3" s="28">
        <f>IF(SUM(C3,E3,G3,I3,K3,M3,O3,Q3,S3,U3,W3,Y3,AA3,AC3,AE3,AG3,AI3,AK3,AM3,AO3,AQ3,AS3,AU3,AW3,AY3,BA3,BC3,BE3,BG3,BI3)&gt;0,AVERAGE(C3,E3,G3,I3,K3,M3,O3,Q3,S3,U3,W3,Y3,AA3,AC3,AE3,AG3,AI3,AK3,AM3,AO3,AQ3,AS3,AU3,AW3,AY3,BA3,BC3,BE3,BG3,BI3),"?")</f>
        <v>936.96968747218534</v>
      </c>
      <c r="BU3" s="22">
        <f>IF(COUNT(B3,D3,F3,H3,J3,L3,N3,P3,R3,T3,V3,X3,Z3,AB3,AD3,AF3,AH3,AJ3,AL3,AN3,AP3,AR3,AT3,AV3,AX3,AZ3,BB3,BD3,BF3,BH3)&gt;1,STDEV(B3,D3,F3,H3,J3,L3,N3,P3,R3,T3,V3,X3,Z3,AB3,AD3,AF3,AH3,AJ3,AL3,AN3,AP3,AR3,AT3,AV3,AX3,AZ3,BB3,BD3,BF3,BH3),"?")</f>
        <v>11.574602739248919</v>
      </c>
      <c r="BV3" s="29">
        <f>IF(COUNT(C3,E3,G3,I3,K3,M3,O3,Q3,S3,U3,W3,Y3,AA3,AC3,AE3,AG3,AI3,AK3,AM3,AO3,AQ3,AS3,AU3,AW3,AY3,BA3,BC3,BE3,BG3,BI3)&gt;1,STDEV(C3,E3,G3,I3,K3,M3,O3,Q3,S3,U3,W3,Y3,AA3,AC3,AE3,AG3,AI3,AK3,AM3,AO3,AQ3,AS3,AU3,AW3,AY3,BA3,BC3,BE3,BG3,BI3),"?")</f>
        <v>92.004628032665394</v>
      </c>
      <c r="BW3" s="22">
        <f>IF(COUNT(B3)&gt;0,B3,"?")</f>
        <v>201</v>
      </c>
      <c r="BX3" s="25">
        <f>IF(COUNT(C3)&gt;0,C3,"?")</f>
        <v>1005.0000000000001</v>
      </c>
    </row>
    <row r="4" spans="1:76" ht="12.75" customHeight="1" x14ac:dyDescent="0.2">
      <c r="A4" s="13" t="s">
        <v>23</v>
      </c>
      <c r="B4" s="14">
        <v>20</v>
      </c>
      <c r="C4" s="2" t="s">
        <v>3</v>
      </c>
      <c r="D4" s="14">
        <v>17.600000000000001</v>
      </c>
      <c r="E4" s="2" t="s">
        <v>3</v>
      </c>
      <c r="F4" s="14">
        <v>19.5</v>
      </c>
      <c r="G4" s="2" t="s">
        <v>3</v>
      </c>
      <c r="H4" s="14">
        <v>19.2</v>
      </c>
      <c r="I4" s="2" t="s">
        <v>3</v>
      </c>
      <c r="J4" s="14">
        <v>17.5</v>
      </c>
      <c r="K4" s="2" t="s">
        <v>3</v>
      </c>
      <c r="L4" s="14">
        <v>17.8</v>
      </c>
      <c r="M4" s="2" t="s">
        <v>3</v>
      </c>
      <c r="N4" s="14">
        <v>17.2</v>
      </c>
      <c r="O4" s="2" t="s">
        <v>3</v>
      </c>
      <c r="P4" s="14">
        <v>16</v>
      </c>
      <c r="Q4" s="2" t="s">
        <v>3</v>
      </c>
      <c r="R4" s="14">
        <v>20.7</v>
      </c>
      <c r="S4" s="2" t="s">
        <v>3</v>
      </c>
      <c r="T4" s="14">
        <v>18.399999999999999</v>
      </c>
      <c r="U4" s="2" t="s">
        <v>3</v>
      </c>
      <c r="V4" s="14">
        <v>17.7</v>
      </c>
      <c r="W4" s="2" t="s">
        <v>3</v>
      </c>
      <c r="X4" s="14">
        <v>20.9</v>
      </c>
      <c r="Y4" s="2" t="s">
        <v>3</v>
      </c>
      <c r="Z4" s="14">
        <v>16.8</v>
      </c>
      <c r="AA4" s="2" t="s">
        <v>3</v>
      </c>
      <c r="AB4" s="14">
        <v>18.2</v>
      </c>
      <c r="AC4" s="2" t="s">
        <v>3</v>
      </c>
      <c r="AD4" s="14">
        <v>20.3</v>
      </c>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23</v>
      </c>
      <c r="BL4" s="30">
        <f t="shared" ref="BL4:BL30" si="16">COUNT(B4,D4,F4,H4,J4,L4,N4,P4,R4,T4,V4,X4,Z4,AB4,AD4,AF4,AH4,AJ4,AL4,AN4,AP4,AR4,AT4,AV4,AX4,AZ4,BB4,BD4,BF4,BH4)</f>
        <v>15</v>
      </c>
      <c r="BM4" s="31">
        <f t="shared" ref="BM4:BM30" si="17">IF(SUM(B4,D4,F4,H4,J4,L4,N4,P4,R4,T4,V4,X4,Z4,AB4,AD4,AF4,AH4,AJ4,AL4,AN4,AP4,AR4,AT4,AV4,AX4,AZ4,BB4,BD4,BF4,BH4)&gt;0,MIN(B4,D4,F4,H4,J4,L4,N4,P4,R4,T4,V4,X4,Z4,AB4,AD4,AF4,AH4,AJ4,AL4,AN4,AP4,AR4,AT4,AV4,AX4,AZ4,BB4,BD4,BF4,BH4),"")</f>
        <v>16</v>
      </c>
      <c r="BN4" s="32" t="str">
        <f t="shared" ref="BN4:BN30" si="18">IF(COUNT(BM4)&gt;0,"–","?")</f>
        <v>–</v>
      </c>
      <c r="BO4" s="33">
        <f t="shared" ref="BO4:BO30" si="19">IF(SUM(B4,D4,F4,H4,J4,L4,N4,P4,R4,T4,V4,X4,Z4,AB4,AD4,AF4,AH4,AJ4,AL4,AN4,AP4,AR4,AT4,AV4,AX4,AZ4,BB4,BD4,BF4,BH4)&gt;0,MAX(B4,D4,F4,H4,J4,L4,N4,P4,R4,T4,V4,X4,Z4,AB4,AD4,AF4,AH4,AJ4,AL4,AN4,AP4,AR4,AT4,AV4,AX4,AZ4,BB4,BD4,BF4,BH4),"")</f>
        <v>20.9</v>
      </c>
      <c r="BP4" s="34" t="str">
        <f t="shared" ref="BP4:BP30" si="20">IF(SUM(C4,E4,G4,I4,K4,M4,O4,Q4,S4,U4,W4,Y4,AA4,AC4,AE4,AG4,AI4,AK4,AM4,AO4,AQ4,AS4,AU4,AW4,AY4,BA4,BC4,BE4,BG4,BI4)&gt;0,MIN(C4,E4,G4,I4,K4,M4,O4,Q4,S4,U4,W4,Y4,AA4,AC4,AE4,AG4,AI4,AK4,AM4,AO4,AQ4,AS4,AU4,AW4,AY4,BA4,BC4,BE4,BG4,BI4),"")</f>
        <v/>
      </c>
      <c r="BQ4" s="6" t="s">
        <v>3</v>
      </c>
      <c r="BR4" s="36" t="str">
        <f t="shared" ref="BR4:BR30" si="21">IF(SUM(C4,E4,G4,I4,K4,M4,O4,Q4,S4,U4,W4,Y4,AA4,AC4,AE4,AG4,AI4,AK4,AM4,AO4,AQ4,AS4,AU4,AW4,AY4,BA4,BC4,BE4,BG4,BI4)&gt;0,MAX(C4,E4,G4,I4,K4,M4,O4,Q4,S4,U4,W4,Y4,AA4,AC4,AE4,AG4,AI4,AK4,AM4,AO4,AQ4,AS4,AU4,AW4,AY4,BA4,BC4,BE4,BG4,BI4),"")</f>
        <v/>
      </c>
      <c r="BS4" s="37">
        <f t="shared" ref="BS4:BT30" si="22">IF(SUM(B4,D4,F4,H4,J4,L4,N4,P4,R4,T4,V4,X4,Z4,AB4,AD4,AF4,AH4,AJ4,AL4,AN4,AP4,AR4,AT4,AV4,AX4,AZ4,BB4,BD4,BF4,BH4)&gt;0,AVERAGE(B4,D4,F4,H4,J4,L4,N4,P4,R4,T4,V4,X4,Z4,AB4,AD4,AF4,AH4,AJ4,AL4,AN4,AP4,AR4,AT4,AV4,AX4,AZ4,BB4,BD4,BF4,BH4),"?")</f>
        <v>18.52</v>
      </c>
      <c r="BT4" s="38" t="s">
        <v>3</v>
      </c>
      <c r="BU4" s="32">
        <f t="shared" ref="BU4:BV30" si="23">IF(COUNT(B4,D4,F4,H4,J4,L4,N4,P4,R4,T4,V4,X4,Z4,AB4,AD4,AF4,AH4,AJ4,AL4,AN4,AP4,AR4,AT4,AV4,AX4,AZ4,BB4,BD4,BF4,BH4)&gt;1,STDEV(B4,D4,F4,H4,J4,L4,N4,P4,R4,T4,V4,X4,Z4,AB4,AD4,AF4,AH4,AJ4,AL4,AN4,AP4,AR4,AT4,AV4,AX4,AZ4,BB4,BD4,BF4,BH4),"?")</f>
        <v>1.498666073546739</v>
      </c>
      <c r="BV4" s="39" t="s">
        <v>3</v>
      </c>
      <c r="BW4" s="32">
        <f t="shared" ref="BW4:BX29" si="24">IF(COUNT(B4)&gt;0,B4,"?")</f>
        <v>20</v>
      </c>
      <c r="BX4" s="35" t="s">
        <v>3</v>
      </c>
    </row>
    <row r="5" spans="1:76" ht="12.75" customHeight="1" x14ac:dyDescent="0.2">
      <c r="A5" s="16" t="s">
        <v>16</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16</v>
      </c>
      <c r="BL5" s="30"/>
      <c r="BM5" s="31"/>
      <c r="BN5" s="32"/>
      <c r="BO5" s="33"/>
      <c r="BP5" s="34"/>
      <c r="BQ5" s="35"/>
      <c r="BR5" s="36"/>
      <c r="BS5" s="37"/>
      <c r="BT5" s="38"/>
      <c r="BU5" s="32"/>
      <c r="BV5" s="39"/>
      <c r="BW5" s="32"/>
      <c r="BX5" s="35"/>
    </row>
    <row r="6" spans="1:76" ht="12.75" customHeight="1" x14ac:dyDescent="0.2">
      <c r="A6" s="10" t="s">
        <v>17</v>
      </c>
      <c r="B6" s="18">
        <v>8.4</v>
      </c>
      <c r="C6" s="4">
        <f>IF(AND((B6&gt;0),(B$4&gt;0)),(B6/B$4*100),"")</f>
        <v>42.000000000000007</v>
      </c>
      <c r="D6" s="18">
        <v>8</v>
      </c>
      <c r="E6" s="4">
        <f>IF(AND((D6&gt;0),(D$4&gt;0)),(D6/D$4*100),"")</f>
        <v>45.454545454545453</v>
      </c>
      <c r="F6" s="18">
        <v>7</v>
      </c>
      <c r="G6" s="4">
        <f>IF(AND((F6&gt;0),(F$4&gt;0)),(F6/F$4*100),"")</f>
        <v>35.897435897435898</v>
      </c>
      <c r="H6" s="18">
        <v>8.6999999999999993</v>
      </c>
      <c r="I6" s="4">
        <f>IF(AND((H6&gt;0),(H$4&gt;0)),(H6/H$4*100),"")</f>
        <v>45.3125</v>
      </c>
      <c r="J6" s="18">
        <v>8.6</v>
      </c>
      <c r="K6" s="4">
        <f>IF(AND((J6&gt;0),(J$4&gt;0)),(J6/J$4*100),"")</f>
        <v>49.142857142857139</v>
      </c>
      <c r="L6" s="18"/>
      <c r="M6" s="4" t="str">
        <f>IF(AND((L6&gt;0),(L$4&gt;0)),(L6/L$4*100),"")</f>
        <v/>
      </c>
      <c r="N6" s="18">
        <v>7.8</v>
      </c>
      <c r="O6" s="4">
        <f>IF(AND((N6&gt;0),(N$4&gt;0)),(N6/N$4*100),"")</f>
        <v>45.348837209302332</v>
      </c>
      <c r="P6" s="18"/>
      <c r="Q6" s="4" t="str">
        <f>IF(AND((P6&gt;0),(P$4&gt;0)),(P6/P$4*100),"")</f>
        <v/>
      </c>
      <c r="R6" s="18"/>
      <c r="S6" s="4" t="str">
        <f>IF(AND((R6&gt;0),(R$4&gt;0)),(R6/R$4*100),"")</f>
        <v/>
      </c>
      <c r="T6" s="18">
        <v>7</v>
      </c>
      <c r="U6" s="4">
        <f>IF(AND((T6&gt;0),(T$4&gt;0)),(T6/T$4*100),"")</f>
        <v>38.04347826086957</v>
      </c>
      <c r="V6" s="18">
        <v>8.3000000000000007</v>
      </c>
      <c r="W6" s="4">
        <f>IF(AND((V6&gt;0),(V$4&gt;0)),(V6/V$4*100),"")</f>
        <v>46.892655367231647</v>
      </c>
      <c r="X6" s="18">
        <v>9</v>
      </c>
      <c r="Y6" s="4">
        <f>IF(AND((X6&gt;0),(X$4&gt;0)),(X6/X$4*100),"")</f>
        <v>43.062200956937801</v>
      </c>
      <c r="Z6" s="18">
        <v>8.6999999999999993</v>
      </c>
      <c r="AA6" s="4">
        <f>IF(AND((Z6&gt;0),(Z$4&gt;0)),(Z6/Z$4*100),"")</f>
        <v>51.785714285714278</v>
      </c>
      <c r="AB6" s="18">
        <v>9.6</v>
      </c>
      <c r="AC6" s="4">
        <f>IF(AND((AB6&gt;0),(AB$4&gt;0)),(AB6/AB$4*100),"")</f>
        <v>52.747252747252752</v>
      </c>
      <c r="AD6" s="18">
        <v>8.6</v>
      </c>
      <c r="AE6" s="4">
        <f t="shared" ref="AE6:AE10" si="25">IF(AND((AD6&gt;0),(AD$4&gt;0)),(AD6/AD$4*100),"")</f>
        <v>42.364532019704434</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17</v>
      </c>
      <c r="BL6" s="30">
        <f t="shared" si="16"/>
        <v>12</v>
      </c>
      <c r="BM6" s="31">
        <f t="shared" si="17"/>
        <v>7</v>
      </c>
      <c r="BN6" s="32" t="str">
        <f t="shared" si="18"/>
        <v>–</v>
      </c>
      <c r="BO6" s="33">
        <f t="shared" si="19"/>
        <v>9.6</v>
      </c>
      <c r="BP6" s="34">
        <f t="shared" si="20"/>
        <v>35.897435897435898</v>
      </c>
      <c r="BQ6" s="35" t="str">
        <f t="shared" ref="BQ6:BQ29" si="41">IF(COUNT(BP6)&gt;0,"–","?")</f>
        <v>–</v>
      </c>
      <c r="BR6" s="36">
        <f t="shared" si="21"/>
        <v>52.747252747252752</v>
      </c>
      <c r="BS6" s="37">
        <f t="shared" si="22"/>
        <v>8.3083333333333318</v>
      </c>
      <c r="BT6" s="38">
        <f t="shared" si="22"/>
        <v>44.837667445154274</v>
      </c>
      <c r="BU6" s="32">
        <f t="shared" si="23"/>
        <v>0.763316130545867</v>
      </c>
      <c r="BV6" s="39">
        <f t="shared" si="23"/>
        <v>5.026037754584749</v>
      </c>
      <c r="BW6" s="32">
        <f t="shared" si="24"/>
        <v>8.4</v>
      </c>
      <c r="BX6" s="35">
        <f t="shared" si="24"/>
        <v>42.000000000000007</v>
      </c>
    </row>
    <row r="7" spans="1:76" ht="12.75" customHeight="1" x14ac:dyDescent="0.2">
      <c r="A7" s="10" t="s">
        <v>18</v>
      </c>
      <c r="B7" s="19">
        <v>7</v>
      </c>
      <c r="C7" s="4">
        <f>IF(AND((B7&gt;0),(B$4&gt;0)),(B7/B$4*100),"")</f>
        <v>35</v>
      </c>
      <c r="D7" s="19">
        <v>5.7</v>
      </c>
      <c r="E7" s="4">
        <f>IF(AND((D7&gt;0),(D$4&gt;0)),(D7/D$4*100),"")</f>
        <v>32.386363636363633</v>
      </c>
      <c r="F7" s="19">
        <v>5.9</v>
      </c>
      <c r="G7" s="4">
        <f>IF(AND((F7&gt;0),(F$4&gt;0)),(F7/F$4*100),"")</f>
        <v>30.256410256410259</v>
      </c>
      <c r="H7" s="19">
        <v>6.6</v>
      </c>
      <c r="I7" s="4">
        <f>IF(AND((H7&gt;0),(H$4&gt;0)),(H7/H$4*100),"")</f>
        <v>34.375</v>
      </c>
      <c r="J7" s="19">
        <v>6.5</v>
      </c>
      <c r="K7" s="4">
        <f>IF(AND((J7&gt;0),(J$4&gt;0)),(J7/J$4*100),"")</f>
        <v>37.142857142857146</v>
      </c>
      <c r="L7" s="19">
        <v>7</v>
      </c>
      <c r="M7" s="4">
        <f>IF(AND((L7&gt;0),(L$4&gt;0)),(L7/L$4*100),"")</f>
        <v>39.325842696629209</v>
      </c>
      <c r="N7" s="19">
        <v>6.6</v>
      </c>
      <c r="O7" s="4">
        <f>IF(AND((N7&gt;0),(N$4&gt;0)),(N7/N$4*100),"")</f>
        <v>38.372093023255815</v>
      </c>
      <c r="P7" s="19">
        <v>4.8</v>
      </c>
      <c r="Q7" s="4">
        <f>IF(AND((P7&gt;0),(P$4&gt;0)),(P7/P$4*100),"")</f>
        <v>30</v>
      </c>
      <c r="R7" s="19">
        <v>9</v>
      </c>
      <c r="S7" s="4">
        <f>IF(AND((R7&gt;0),(R$4&gt;0)),(R7/R$4*100),"")</f>
        <v>43.478260869565219</v>
      </c>
      <c r="T7" s="19">
        <v>6.2</v>
      </c>
      <c r="U7" s="4">
        <f>IF(AND((T7&gt;0),(T$4&gt;0)),(T7/T$4*100),"")</f>
        <v>33.695652173913047</v>
      </c>
      <c r="V7" s="19">
        <v>6.3</v>
      </c>
      <c r="W7" s="4">
        <f>IF(AND((V7&gt;0),(V$4&gt;0)),(V7/V$4*100),"")</f>
        <v>35.593220338983052</v>
      </c>
      <c r="X7" s="19">
        <v>8.5</v>
      </c>
      <c r="Y7" s="4">
        <f>IF(AND((X7&gt;0),(X$4&gt;0)),(X7/X$4*100),"")</f>
        <v>40.669856459330148</v>
      </c>
      <c r="Z7" s="19">
        <v>6.3</v>
      </c>
      <c r="AA7" s="4">
        <f>IF(AND((Z7&gt;0),(Z$4&gt;0)),(Z7/Z$4*100),"")</f>
        <v>37.5</v>
      </c>
      <c r="AB7" s="19">
        <v>6.4</v>
      </c>
      <c r="AC7" s="4">
        <f>IF(AND((AB7&gt;0),(AB$4&gt;0)),(AB7/AB$4*100),"")</f>
        <v>35.164835164835168</v>
      </c>
      <c r="AD7" s="19">
        <v>5.2</v>
      </c>
      <c r="AE7" s="4">
        <f t="shared" si="25"/>
        <v>25.615763546798032</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18</v>
      </c>
      <c r="BL7" s="30">
        <f t="shared" si="16"/>
        <v>15</v>
      </c>
      <c r="BM7" s="31">
        <f t="shared" si="17"/>
        <v>4.8</v>
      </c>
      <c r="BN7" s="32" t="str">
        <f t="shared" si="18"/>
        <v>–</v>
      </c>
      <c r="BO7" s="33">
        <f t="shared" si="19"/>
        <v>9</v>
      </c>
      <c r="BP7" s="34">
        <f t="shared" si="20"/>
        <v>25.615763546798032</v>
      </c>
      <c r="BQ7" s="35" t="str">
        <f t="shared" si="41"/>
        <v>–</v>
      </c>
      <c r="BR7" s="36">
        <f t="shared" si="21"/>
        <v>43.478260869565219</v>
      </c>
      <c r="BS7" s="37">
        <f t="shared" si="22"/>
        <v>6.5333333333333332</v>
      </c>
      <c r="BT7" s="38">
        <f t="shared" si="22"/>
        <v>35.238410353929382</v>
      </c>
      <c r="BU7" s="32">
        <f t="shared" si="23"/>
        <v>1.0860588425696873</v>
      </c>
      <c r="BV7" s="39">
        <f t="shared" si="23"/>
        <v>4.5431975215468343</v>
      </c>
      <c r="BW7" s="32">
        <f t="shared" si="24"/>
        <v>7</v>
      </c>
      <c r="BX7" s="35">
        <f t="shared" si="24"/>
        <v>35</v>
      </c>
    </row>
    <row r="8" spans="1:76" ht="12.75" customHeight="1" x14ac:dyDescent="0.2">
      <c r="A8" s="10" t="s">
        <v>19</v>
      </c>
      <c r="B8" s="19">
        <v>14.8</v>
      </c>
      <c r="C8" s="4">
        <f>IF(AND((B8&gt;0),(B$4&gt;0)),(B8/B$4*100),"")</f>
        <v>74</v>
      </c>
      <c r="D8" s="19">
        <v>15.7</v>
      </c>
      <c r="E8" s="4">
        <f>IF(AND((D8&gt;0),(D$4&gt;0)),(D8/D$4*100),"")</f>
        <v>89.204545454545453</v>
      </c>
      <c r="F8" s="19">
        <v>12.8</v>
      </c>
      <c r="G8" s="4">
        <f>IF(AND((F8&gt;0),(F$4&gt;0)),(F8/F$4*100),"")</f>
        <v>65.641025641025635</v>
      </c>
      <c r="H8" s="19">
        <v>13.6</v>
      </c>
      <c r="I8" s="4">
        <f>IF(AND((H8&gt;0),(H$4&gt;0)),(H8/H$4*100),"")</f>
        <v>70.833333333333343</v>
      </c>
      <c r="J8" s="19">
        <v>14.9</v>
      </c>
      <c r="K8" s="4">
        <f>IF(AND((J8&gt;0),(J$4&gt;0)),(J8/J$4*100),"")</f>
        <v>85.142857142857139</v>
      </c>
      <c r="L8" s="19">
        <v>16.5</v>
      </c>
      <c r="M8" s="4">
        <f>IF(AND((L8&gt;0),(L$4&gt;0)),(L8/L$4*100),"")</f>
        <v>92.696629213483135</v>
      </c>
      <c r="N8" s="19">
        <v>13.1</v>
      </c>
      <c r="O8" s="4">
        <f>IF(AND((N8&gt;0),(N$4&gt;0)),(N8/N$4*100),"")</f>
        <v>76.162790697674424</v>
      </c>
      <c r="P8" s="19">
        <v>9.8000000000000007</v>
      </c>
      <c r="Q8" s="4">
        <f>IF(AND((P8&gt;0),(P$4&gt;0)),(P8/P$4*100),"")</f>
        <v>61.250000000000007</v>
      </c>
      <c r="R8" s="19">
        <v>18.8</v>
      </c>
      <c r="S8" s="4">
        <f>IF(AND((R8&gt;0),(R$4&gt;0)),(R8/R$4*100),"")</f>
        <v>90.821256038647348</v>
      </c>
      <c r="T8" s="19"/>
      <c r="U8" s="4" t="str">
        <f>IF(AND((T8&gt;0),(T$4&gt;0)),(T8/T$4*100),"")</f>
        <v/>
      </c>
      <c r="V8" s="19">
        <v>14.4</v>
      </c>
      <c r="W8" s="4">
        <f>IF(AND((V8&gt;0),(V$4&gt;0)),(V8/V$4*100),"")</f>
        <v>81.355932203389841</v>
      </c>
      <c r="X8" s="19">
        <v>18.8</v>
      </c>
      <c r="Y8" s="4">
        <f>IF(AND((X8&gt;0),(X$4&gt;0)),(X8/X$4*100),"")</f>
        <v>89.95215311004786</v>
      </c>
      <c r="Z8" s="19">
        <v>15.7</v>
      </c>
      <c r="AA8" s="4">
        <f>IF(AND((Z8&gt;0),(Z$4&gt;0)),(Z8/Z$4*100),"")</f>
        <v>93.452380952380949</v>
      </c>
      <c r="AB8" s="19">
        <v>12.4</v>
      </c>
      <c r="AC8" s="4">
        <f>IF(AND((AB8&gt;0),(AB$4&gt;0)),(AB8/AB$4*100),"")</f>
        <v>68.131868131868131</v>
      </c>
      <c r="AD8" s="19">
        <v>14.7</v>
      </c>
      <c r="AE8" s="4">
        <f t="shared" si="25"/>
        <v>72.41379310344827</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19</v>
      </c>
      <c r="BL8" s="30">
        <f t="shared" si="16"/>
        <v>14</v>
      </c>
      <c r="BM8" s="31">
        <f t="shared" si="17"/>
        <v>9.8000000000000007</v>
      </c>
      <c r="BN8" s="32" t="str">
        <f t="shared" si="18"/>
        <v>–</v>
      </c>
      <c r="BO8" s="33">
        <f t="shared" si="19"/>
        <v>18.8</v>
      </c>
      <c r="BP8" s="34">
        <f t="shared" si="20"/>
        <v>61.250000000000007</v>
      </c>
      <c r="BQ8" s="35" t="str">
        <f t="shared" si="41"/>
        <v>–</v>
      </c>
      <c r="BR8" s="36">
        <f t="shared" si="21"/>
        <v>93.452380952380949</v>
      </c>
      <c r="BS8" s="37">
        <f t="shared" si="22"/>
        <v>14.714285714285714</v>
      </c>
      <c r="BT8" s="38">
        <f t="shared" si="22"/>
        <v>79.361326073050108</v>
      </c>
      <c r="BU8" s="32">
        <f t="shared" si="23"/>
        <v>2.4127409063798537</v>
      </c>
      <c r="BV8" s="39">
        <f t="shared" si="23"/>
        <v>10.942205144744475</v>
      </c>
      <c r="BW8" s="32">
        <f t="shared" si="24"/>
        <v>14.8</v>
      </c>
      <c r="BX8" s="35">
        <f t="shared" si="24"/>
        <v>74</v>
      </c>
    </row>
    <row r="9" spans="1:76" ht="12.75" customHeight="1" x14ac:dyDescent="0.2">
      <c r="A9" s="10" t="s">
        <v>21</v>
      </c>
      <c r="B9" s="19">
        <v>5.8</v>
      </c>
      <c r="C9" s="4">
        <f>IF(AND((B9&gt;0),(B$4&gt;0)),(B9/B$4*100),"")</f>
        <v>28.999999999999996</v>
      </c>
      <c r="D9" s="19">
        <v>5.4</v>
      </c>
      <c r="E9" s="4">
        <f>IF(AND((D9&gt;0),(D$4&gt;0)),(D9/D$4*100),"")</f>
        <v>30.681818181818183</v>
      </c>
      <c r="F9" s="19">
        <v>4.0999999999999996</v>
      </c>
      <c r="G9" s="4">
        <f>IF(AND((F9&gt;0),(F$4&gt;0)),(F9/F$4*100),"")</f>
        <v>21.025641025641022</v>
      </c>
      <c r="H9" s="19">
        <v>5.0999999999999996</v>
      </c>
      <c r="I9" s="4">
        <f>IF(AND((H9&gt;0),(H$4&gt;0)),(H9/H$4*100),"")</f>
        <v>26.5625</v>
      </c>
      <c r="J9" s="19">
        <v>5.3</v>
      </c>
      <c r="K9" s="4">
        <f>IF(AND((J9&gt;0),(J$4&gt;0)),(J9/J$4*100),"")</f>
        <v>30.285714285714281</v>
      </c>
      <c r="L9" s="19">
        <v>6.2</v>
      </c>
      <c r="M9" s="4">
        <f>IF(AND((L9&gt;0),(L$4&gt;0)),(L9/L$4*100),"")</f>
        <v>34.831460674157306</v>
      </c>
      <c r="N9" s="19">
        <v>4.5</v>
      </c>
      <c r="O9" s="4">
        <f>IF(AND((N9&gt;0),(N$4&gt;0)),(N9/N$4*100),"")</f>
        <v>26.162790697674421</v>
      </c>
      <c r="P9" s="19">
        <v>3.4</v>
      </c>
      <c r="Q9" s="4">
        <f>IF(AND((P9&gt;0),(P$4&gt;0)),(P9/P$4*100),"")</f>
        <v>21.25</v>
      </c>
      <c r="R9" s="19">
        <v>7</v>
      </c>
      <c r="S9" s="4">
        <f>IF(AND((R9&gt;0),(R$4&gt;0)),(R9/R$4*100),"")</f>
        <v>33.816425120772948</v>
      </c>
      <c r="T9" s="19">
        <v>5.7</v>
      </c>
      <c r="U9" s="4">
        <f>IF(AND((T9&gt;0),(T$4&gt;0)),(T9/T$4*100),"")</f>
        <v>30.978260869565222</v>
      </c>
      <c r="V9" s="19">
        <v>5.9</v>
      </c>
      <c r="W9" s="4">
        <f>IF(AND((V9&gt;0),(V$4&gt;0)),(V9/V$4*100),"")</f>
        <v>33.333333333333336</v>
      </c>
      <c r="X9" s="19">
        <v>6.5</v>
      </c>
      <c r="Y9" s="4">
        <f>IF(AND((X9&gt;0),(X$4&gt;0)),(X9/X$4*100),"")</f>
        <v>31.100478468899524</v>
      </c>
      <c r="Z9" s="19">
        <v>4.9000000000000004</v>
      </c>
      <c r="AA9" s="4">
        <f>IF(AND((Z9&gt;0),(Z$4&gt;0)),(Z9/Z$4*100),"")</f>
        <v>29.166666666666668</v>
      </c>
      <c r="AB9" s="19">
        <v>5.0999999999999996</v>
      </c>
      <c r="AC9" s="4">
        <f>IF(AND((AB9&gt;0),(AB$4&gt;0)),(AB9/AB$4*100),"")</f>
        <v>28.021978021978022</v>
      </c>
      <c r="AD9" s="19">
        <v>5.6</v>
      </c>
      <c r="AE9" s="4">
        <f t="shared" si="25"/>
        <v>27.586206896551722</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21</v>
      </c>
      <c r="BL9" s="30">
        <f t="shared" si="16"/>
        <v>15</v>
      </c>
      <c r="BM9" s="31">
        <f t="shared" si="17"/>
        <v>3.4</v>
      </c>
      <c r="BN9" s="32" t="str">
        <f t="shared" si="18"/>
        <v>–</v>
      </c>
      <c r="BO9" s="33">
        <f t="shared" si="19"/>
        <v>7</v>
      </c>
      <c r="BP9" s="34">
        <f t="shared" si="20"/>
        <v>21.025641025641022</v>
      </c>
      <c r="BQ9" s="35" t="str">
        <f t="shared" si="41"/>
        <v>–</v>
      </c>
      <c r="BR9" s="36">
        <f t="shared" si="21"/>
        <v>34.831460674157306</v>
      </c>
      <c r="BS9" s="37">
        <f t="shared" si="22"/>
        <v>5.3666666666666663</v>
      </c>
      <c r="BT9" s="38">
        <f t="shared" si="22"/>
        <v>28.920218282851515</v>
      </c>
      <c r="BU9" s="32">
        <f t="shared" si="23"/>
        <v>0.9209208641871669</v>
      </c>
      <c r="BV9" s="39">
        <f t="shared" si="23"/>
        <v>4.0472253687953019</v>
      </c>
      <c r="BW9" s="32">
        <f t="shared" si="24"/>
        <v>5.8</v>
      </c>
      <c r="BX9" s="35">
        <f t="shared" si="24"/>
        <v>28.999999999999996</v>
      </c>
    </row>
    <row r="10" spans="1:76" ht="12.75" customHeight="1" x14ac:dyDescent="0.2">
      <c r="A10" s="10" t="s">
        <v>20</v>
      </c>
      <c r="B10" s="19">
        <v>18.5</v>
      </c>
      <c r="C10" s="4">
        <f>IF(AND((B10&gt;0),(B$4&gt;0)),(B10/B$4*100),"")</f>
        <v>92.5</v>
      </c>
      <c r="D10" s="19">
        <v>17.399999999999999</v>
      </c>
      <c r="E10" s="4">
        <f>IF(AND((D10&gt;0),(D$4&gt;0)),(D10/D$4*100),"")</f>
        <v>98.863636363636346</v>
      </c>
      <c r="F10" s="19"/>
      <c r="G10" s="4" t="str">
        <f>IF(AND((F10&gt;0),(F$4&gt;0)),(F10/F$4*100),"")</f>
        <v/>
      </c>
      <c r="H10" s="19">
        <v>17.899999999999999</v>
      </c>
      <c r="I10" s="4">
        <f>IF(AND((H10&gt;0),(H$4&gt;0)),(H10/H$4*100),"")</f>
        <v>93.229166666666657</v>
      </c>
      <c r="J10" s="19">
        <v>21.4</v>
      </c>
      <c r="K10" s="4">
        <f>IF(AND((J10&gt;0),(J$4&gt;0)),(J10/J$4*100),"")</f>
        <v>122.28571428571429</v>
      </c>
      <c r="L10" s="19"/>
      <c r="M10" s="4" t="str">
        <f>IF(AND((L10&gt;0),(L$4&gt;0)),(L10/L$4*100),"")</f>
        <v/>
      </c>
      <c r="N10" s="19">
        <v>17.399999999999999</v>
      </c>
      <c r="O10" s="4">
        <f>IF(AND((N10&gt;0),(N$4&gt;0)),(N10/N$4*100),"")</f>
        <v>101.16279069767442</v>
      </c>
      <c r="P10" s="19">
        <v>15</v>
      </c>
      <c r="Q10" s="4">
        <f>IF(AND((P10&gt;0),(P$4&gt;0)),(P10/P$4*100),"")</f>
        <v>93.75</v>
      </c>
      <c r="R10" s="19">
        <v>17.7</v>
      </c>
      <c r="S10" s="4">
        <f>IF(AND((R10&gt;0),(R$4&gt;0)),(R10/R$4*100),"")</f>
        <v>85.507246376811594</v>
      </c>
      <c r="T10" s="19"/>
      <c r="U10" s="4" t="str">
        <f>IF(AND((T10&gt;0),(T$4&gt;0)),(T10/T$4*100),"")</f>
        <v/>
      </c>
      <c r="V10" s="19">
        <v>18.3</v>
      </c>
      <c r="W10" s="4">
        <f>IF(AND((V10&gt;0),(V$4&gt;0)),(V10/V$4*100),"")</f>
        <v>103.38983050847459</v>
      </c>
      <c r="X10" s="19">
        <v>18.899999999999999</v>
      </c>
      <c r="Y10" s="4">
        <f>IF(AND((X10&gt;0),(X$4&gt;0)),(X10/X$4*100),"")</f>
        <v>90.430622009569376</v>
      </c>
      <c r="Z10" s="19">
        <v>20.8</v>
      </c>
      <c r="AA10" s="4">
        <f>IF(AND((Z10&gt;0),(Z$4&gt;0)),(Z10/Z$4*100),"")</f>
        <v>123.80952380952381</v>
      </c>
      <c r="AB10" s="19">
        <v>18.100000000000001</v>
      </c>
      <c r="AC10" s="4">
        <f>IF(AND((AB10&gt;0),(AB$4&gt;0)),(AB10/AB$4*100),"")</f>
        <v>99.45054945054946</v>
      </c>
      <c r="AD10" s="19">
        <v>17.3</v>
      </c>
      <c r="AE10" s="4">
        <f t="shared" si="25"/>
        <v>85.221674876847288</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20</v>
      </c>
      <c r="BL10" s="30">
        <f t="shared" si="16"/>
        <v>12</v>
      </c>
      <c r="BM10" s="31">
        <f t="shared" si="17"/>
        <v>15</v>
      </c>
      <c r="BN10" s="32" t="str">
        <f t="shared" si="18"/>
        <v>–</v>
      </c>
      <c r="BO10" s="33">
        <f t="shared" si="19"/>
        <v>21.4</v>
      </c>
      <c r="BP10" s="34">
        <f t="shared" si="20"/>
        <v>85.221674876847288</v>
      </c>
      <c r="BQ10" s="35" t="str">
        <f t="shared" si="41"/>
        <v>–</v>
      </c>
      <c r="BR10" s="36">
        <f t="shared" si="21"/>
        <v>123.80952380952381</v>
      </c>
      <c r="BS10" s="37">
        <f t="shared" si="22"/>
        <v>18.225000000000001</v>
      </c>
      <c r="BT10" s="38">
        <f t="shared" si="22"/>
        <v>99.133396253788987</v>
      </c>
      <c r="BU10" s="32">
        <f t="shared" si="23"/>
        <v>1.6586549863176376</v>
      </c>
      <c r="BV10" s="39">
        <f t="shared" si="23"/>
        <v>12.54134686151116</v>
      </c>
      <c r="BW10" s="32">
        <f t="shared" si="24"/>
        <v>18.5</v>
      </c>
      <c r="BX10" s="35">
        <f t="shared" si="24"/>
        <v>92.5</v>
      </c>
    </row>
    <row r="11" spans="1:76" ht="12.75" customHeight="1" x14ac:dyDescent="0.2">
      <c r="A11" s="10" t="s">
        <v>27</v>
      </c>
      <c r="B11" s="66">
        <f>IF(AND((B10&gt;0),(B3&gt;0)),(B10/B3),"")</f>
        <v>9.2039800995024873E-2</v>
      </c>
      <c r="C11" s="4" t="s">
        <v>3</v>
      </c>
      <c r="D11" s="66">
        <f>IF(AND((D10&gt;0),(D3&gt;0)),(D10/D3),"")</f>
        <v>0.1074074074074074</v>
      </c>
      <c r="E11" s="4" t="s">
        <v>3</v>
      </c>
      <c r="F11" s="66" t="str">
        <f>IF(AND((F10&gt;0),(F3&gt;0)),(F10/F3),"")</f>
        <v/>
      </c>
      <c r="G11" s="4" t="s">
        <v>3</v>
      </c>
      <c r="H11" s="66">
        <f>IF(AND((H10&gt;0),(H3&gt;0)),(H10/H3),"")</f>
        <v>0.10112994350282485</v>
      </c>
      <c r="I11" s="4" t="s">
        <v>3</v>
      </c>
      <c r="J11" s="66">
        <f>IF(AND((J10&gt;0),(J3&gt;0)),(J10/J3),"")</f>
        <v>0.12662721893491125</v>
      </c>
      <c r="K11" s="4" t="s">
        <v>3</v>
      </c>
      <c r="L11" s="66" t="str">
        <f>IF(AND((L10&gt;0),(L3&gt;0)),(L10/L3),"")</f>
        <v/>
      </c>
      <c r="M11" s="4" t="s">
        <v>3</v>
      </c>
      <c r="N11" s="66">
        <f>IF(AND((N10&gt;0),(N3&gt;0)),(N10/N3),"")</f>
        <v>0.10116279069767441</v>
      </c>
      <c r="O11" s="4" t="s">
        <v>3</v>
      </c>
      <c r="P11" s="66">
        <f>IF(AND((P10&gt;0),(P3&gt;0)),(P10/P3),"")</f>
        <v>7.9787234042553196E-2</v>
      </c>
      <c r="Q11" s="4" t="s">
        <v>3</v>
      </c>
      <c r="R11" s="66">
        <f>IF(AND((R10&gt;0),(R3&gt;0)),(R10/R3),"")</f>
        <v>0.10411764705882352</v>
      </c>
      <c r="S11" s="4" t="s">
        <v>3</v>
      </c>
      <c r="T11" s="66" t="str">
        <f>IF(AND((T10&gt;0),(T3&gt;0)),(T10/T3),"")</f>
        <v/>
      </c>
      <c r="U11" s="4" t="s">
        <v>3</v>
      </c>
      <c r="V11" s="66">
        <f>IF(AND((V10&gt;0),(V3&gt;0)),(V10/V3),"")</f>
        <v>0.11090909090909092</v>
      </c>
      <c r="W11" s="4" t="s">
        <v>3</v>
      </c>
      <c r="X11" s="66">
        <f>IF(AND((X10&gt;0),(X3&gt;0)),(X10/X3),"")</f>
        <v>0.10327868852459016</v>
      </c>
      <c r="Y11" s="4" t="s">
        <v>3</v>
      </c>
      <c r="Z11" s="66">
        <f>IF(AND((Z10&gt;0),(Z3&gt;0)),(Z10/Z3),"")</f>
        <v>0.12455089820359282</v>
      </c>
      <c r="AA11" s="4" t="s">
        <v>3</v>
      </c>
      <c r="AB11" s="66">
        <f>IF(AND((AB10&gt;0),(AB3&gt;0)),(AB10/AB3),"")</f>
        <v>0.10710059171597634</v>
      </c>
      <c r="AC11" s="4" t="s">
        <v>3</v>
      </c>
      <c r="AD11" s="66">
        <f t="shared" ref="AD11" si="42">IF(AND((AD10&gt;0),(AD3&gt;0)),(AD10/AD3),"")</f>
        <v>9.8295454545454547E-2</v>
      </c>
      <c r="AE11" s="4" t="s">
        <v>3</v>
      </c>
      <c r="AF11" s="66" t="str">
        <f t="shared" ref="AF11" si="43">IF(AND((AF10&gt;0),(AF3&gt;0)),(AF10/AF3),"")</f>
        <v/>
      </c>
      <c r="AG11" s="4" t="s">
        <v>3</v>
      </c>
      <c r="AH11" s="66" t="str">
        <f t="shared" ref="AH11" si="44">IF(AND((AH10&gt;0),(AH3&gt;0)),(AH10/AH3),"")</f>
        <v/>
      </c>
      <c r="AI11" s="4" t="s">
        <v>3</v>
      </c>
      <c r="AJ11" s="66" t="str">
        <f t="shared" ref="AJ11" si="45">IF(AND((AJ10&gt;0),(AJ3&gt;0)),(AJ10/AJ3),"")</f>
        <v/>
      </c>
      <c r="AK11" s="4" t="s">
        <v>3</v>
      </c>
      <c r="AL11" s="66" t="str">
        <f t="shared" ref="AL11" si="46">IF(AND((AL10&gt;0),(AL3&gt;0)),(AL10/AL3),"")</f>
        <v/>
      </c>
      <c r="AM11" s="4" t="s">
        <v>3</v>
      </c>
      <c r="AN11" s="66" t="str">
        <f t="shared" ref="AN11" si="47">IF(AND((AN10&gt;0),(AN3&gt;0)),(AN10/AN3),"")</f>
        <v/>
      </c>
      <c r="AO11" s="4" t="s">
        <v>3</v>
      </c>
      <c r="AP11" s="66" t="str">
        <f t="shared" ref="AP11" si="48">IF(AND((AP10&gt;0),(AP3&gt;0)),(AP10/AP3),"")</f>
        <v/>
      </c>
      <c r="AQ11" s="4" t="s">
        <v>3</v>
      </c>
      <c r="AR11" s="66" t="str">
        <f t="shared" ref="AR11" si="49">IF(AND((AR10&gt;0),(AR3&gt;0)),(AR10/AR3),"")</f>
        <v/>
      </c>
      <c r="AS11" s="4" t="s">
        <v>3</v>
      </c>
      <c r="AT11" s="66" t="str">
        <f t="shared" ref="AT11" si="50">IF(AND((AT10&gt;0),(AT3&gt;0)),(AT10/AT3),"")</f>
        <v/>
      </c>
      <c r="AU11" s="4" t="s">
        <v>3</v>
      </c>
      <c r="AV11" s="66" t="str">
        <f t="shared" ref="AV11" si="51">IF(AND((AV10&gt;0),(AV3&gt;0)),(AV10/AV3),"")</f>
        <v/>
      </c>
      <c r="AW11" s="4" t="s">
        <v>3</v>
      </c>
      <c r="AX11" s="66" t="str">
        <f t="shared" ref="AX11" si="52">IF(AND((AX10&gt;0),(AX3&gt;0)),(AX10/AX3),"")</f>
        <v/>
      </c>
      <c r="AY11" s="4" t="s">
        <v>3</v>
      </c>
      <c r="AZ11" s="66" t="str">
        <f t="shared" ref="AZ11" si="53">IF(AND((AZ10&gt;0),(AZ3&gt;0)),(AZ10/AZ3),"")</f>
        <v/>
      </c>
      <c r="BA11" s="4" t="s">
        <v>3</v>
      </c>
      <c r="BB11" s="66" t="str">
        <f t="shared" ref="BB11" si="54">IF(AND((BB10&gt;0),(BB3&gt;0)),(BB10/BB3),"")</f>
        <v/>
      </c>
      <c r="BC11" s="4" t="s">
        <v>3</v>
      </c>
      <c r="BD11" s="66" t="str">
        <f t="shared" ref="BD11" si="55">IF(AND((BD10&gt;0),(BD3&gt;0)),(BD10/BD3),"")</f>
        <v/>
      </c>
      <c r="BE11" s="4" t="s">
        <v>3</v>
      </c>
      <c r="BF11" s="66" t="str">
        <f t="shared" ref="BF11" si="56">IF(AND((BF10&gt;0),(BF3&gt;0)),(BF10/BF3),"")</f>
        <v/>
      </c>
      <c r="BG11" s="4" t="s">
        <v>3</v>
      </c>
      <c r="BH11" s="66" t="str">
        <f t="shared" ref="BH11" si="57">IF(AND((BH10&gt;0),(BH3&gt;0)),(BH10/BH3),"")</f>
        <v/>
      </c>
      <c r="BI11" s="4" t="s">
        <v>3</v>
      </c>
      <c r="BK11" s="57" t="s">
        <v>27</v>
      </c>
      <c r="BL11" s="30">
        <f t="shared" si="16"/>
        <v>12</v>
      </c>
      <c r="BM11" s="40">
        <f t="shared" si="17"/>
        <v>7.9787234042553196E-2</v>
      </c>
      <c r="BN11" s="22" t="str">
        <f t="shared" si="18"/>
        <v>–</v>
      </c>
      <c r="BO11" s="41">
        <f t="shared" si="19"/>
        <v>0.12662721893491125</v>
      </c>
      <c r="BP11" s="24" t="str">
        <f t="shared" si="20"/>
        <v/>
      </c>
      <c r="BQ11" s="6" t="s">
        <v>3</v>
      </c>
      <c r="BR11" s="26" t="str">
        <f t="shared" si="21"/>
        <v/>
      </c>
      <c r="BS11" s="42">
        <f t="shared" si="22"/>
        <v>0.10470056387816036</v>
      </c>
      <c r="BT11" s="28" t="s">
        <v>3</v>
      </c>
      <c r="BU11" s="43">
        <f t="shared" si="23"/>
        <v>1.2706719605792109E-2</v>
      </c>
      <c r="BV11" s="29" t="s">
        <v>3</v>
      </c>
      <c r="BW11" s="43">
        <f t="shared" si="24"/>
        <v>9.2039800995024873E-2</v>
      </c>
      <c r="BX11" s="25" t="s">
        <v>3</v>
      </c>
    </row>
    <row r="12" spans="1:76" ht="12.75" customHeight="1" x14ac:dyDescent="0.2">
      <c r="A12" s="10" t="s">
        <v>28</v>
      </c>
      <c r="B12" s="66">
        <f>IF(AND((B6&gt;0),(B8&gt;0)),(B6/B8),"")</f>
        <v>0.56756756756756754</v>
      </c>
      <c r="C12" s="4" t="s">
        <v>3</v>
      </c>
      <c r="D12" s="66">
        <f>IF(AND((D6&gt;0),(D8&gt;0)),(D6/D8),"")</f>
        <v>0.50955414012738853</v>
      </c>
      <c r="E12" s="4" t="s">
        <v>3</v>
      </c>
      <c r="F12" s="66">
        <f>IF(AND((F6&gt;0),(F8&gt;0)),(F6/F8),"")</f>
        <v>0.546875</v>
      </c>
      <c r="G12" s="4" t="s">
        <v>3</v>
      </c>
      <c r="H12" s="66">
        <f>IF(AND((H6&gt;0),(H8&gt;0)),(H6/H8),"")</f>
        <v>0.63970588235294112</v>
      </c>
      <c r="I12" s="4" t="s">
        <v>3</v>
      </c>
      <c r="J12" s="66">
        <f>IF(AND((J6&gt;0),(J8&gt;0)),(J6/J8),"")</f>
        <v>0.57718120805369122</v>
      </c>
      <c r="K12" s="4" t="s">
        <v>3</v>
      </c>
      <c r="L12" s="66" t="str">
        <f>IF(AND((L6&gt;0),(L8&gt;0)),(L6/L8),"")</f>
        <v/>
      </c>
      <c r="M12" s="4" t="s">
        <v>3</v>
      </c>
      <c r="N12" s="66">
        <f>IF(AND((N6&gt;0),(N8&gt;0)),(N6/N8),"")</f>
        <v>0.59541984732824427</v>
      </c>
      <c r="O12" s="4" t="s">
        <v>3</v>
      </c>
      <c r="P12" s="66" t="str">
        <f>IF(AND((P6&gt;0),(P8&gt;0)),(P6/P8),"")</f>
        <v/>
      </c>
      <c r="Q12" s="4" t="s">
        <v>3</v>
      </c>
      <c r="R12" s="66" t="str">
        <f>IF(AND((R6&gt;0),(R8&gt;0)),(R6/R8),"")</f>
        <v/>
      </c>
      <c r="S12" s="4" t="s">
        <v>3</v>
      </c>
      <c r="T12" s="66" t="str">
        <f>IF(AND((T6&gt;0),(T8&gt;0)),(T6/T8),"")</f>
        <v/>
      </c>
      <c r="U12" s="4" t="s">
        <v>3</v>
      </c>
      <c r="V12" s="66">
        <f>IF(AND((V6&gt;0),(V8&gt;0)),(V6/V8),"")</f>
        <v>0.57638888888888895</v>
      </c>
      <c r="W12" s="4" t="s">
        <v>3</v>
      </c>
      <c r="X12" s="66">
        <f>IF(AND((X6&gt;0),(X8&gt;0)),(X6/X8),"")</f>
        <v>0.47872340425531912</v>
      </c>
      <c r="Y12" s="4" t="s">
        <v>3</v>
      </c>
      <c r="Z12" s="66">
        <f>IF(AND((Z6&gt;0),(Z8&gt;0)),(Z6/Z8),"")</f>
        <v>0.55414012738853502</v>
      </c>
      <c r="AA12" s="4" t="s">
        <v>3</v>
      </c>
      <c r="AB12" s="66">
        <f>IF(AND((AB6&gt;0),(AB8&gt;0)),(AB6/AB8),"")</f>
        <v>0.77419354838709675</v>
      </c>
      <c r="AC12" s="4" t="s">
        <v>3</v>
      </c>
      <c r="AD12" s="66">
        <f t="shared" ref="AD12" si="58">IF(AND((AD6&gt;0),(AD8&gt;0)),(AD6/AD8),"")</f>
        <v>0.58503401360544216</v>
      </c>
      <c r="AE12" s="4" t="s">
        <v>3</v>
      </c>
      <c r="AF12" s="66" t="str">
        <f t="shared" ref="AF12" si="59">IF(AND((AF6&gt;0),(AF8&gt;0)),(AF6/AF8),"")</f>
        <v/>
      </c>
      <c r="AG12" s="4" t="s">
        <v>3</v>
      </c>
      <c r="AH12" s="66" t="str">
        <f t="shared" ref="AH12" si="60">IF(AND((AH6&gt;0),(AH8&gt;0)),(AH6/AH8),"")</f>
        <v/>
      </c>
      <c r="AI12" s="4" t="s">
        <v>3</v>
      </c>
      <c r="AJ12" s="66" t="str">
        <f t="shared" ref="AJ12" si="61">IF(AND((AJ6&gt;0),(AJ8&gt;0)),(AJ6/AJ8),"")</f>
        <v/>
      </c>
      <c r="AK12" s="4" t="s">
        <v>3</v>
      </c>
      <c r="AL12" s="66" t="str">
        <f t="shared" ref="AL12" si="62">IF(AND((AL6&gt;0),(AL8&gt;0)),(AL6/AL8),"")</f>
        <v/>
      </c>
      <c r="AM12" s="4" t="s">
        <v>3</v>
      </c>
      <c r="AN12" s="66" t="str">
        <f t="shared" ref="AN12" si="63">IF(AND((AN6&gt;0),(AN8&gt;0)),(AN6/AN8),"")</f>
        <v/>
      </c>
      <c r="AO12" s="4" t="s">
        <v>3</v>
      </c>
      <c r="AP12" s="66" t="str">
        <f t="shared" ref="AP12" si="64">IF(AND((AP6&gt;0),(AP8&gt;0)),(AP6/AP8),"")</f>
        <v/>
      </c>
      <c r="AQ12" s="4" t="s">
        <v>3</v>
      </c>
      <c r="AR12" s="66" t="str">
        <f t="shared" ref="AR12" si="65">IF(AND((AR6&gt;0),(AR8&gt;0)),(AR6/AR8),"")</f>
        <v/>
      </c>
      <c r="AS12" s="4" t="s">
        <v>3</v>
      </c>
      <c r="AT12" s="66" t="str">
        <f t="shared" ref="AT12" si="66">IF(AND((AT6&gt;0),(AT8&gt;0)),(AT6/AT8),"")</f>
        <v/>
      </c>
      <c r="AU12" s="4" t="s">
        <v>3</v>
      </c>
      <c r="AV12" s="66" t="str">
        <f t="shared" ref="AV12" si="67">IF(AND((AV6&gt;0),(AV8&gt;0)),(AV6/AV8),"")</f>
        <v/>
      </c>
      <c r="AW12" s="4" t="s">
        <v>3</v>
      </c>
      <c r="AX12" s="66" t="str">
        <f t="shared" ref="AX12" si="68">IF(AND((AX6&gt;0),(AX8&gt;0)),(AX6/AX8),"")</f>
        <v/>
      </c>
      <c r="AY12" s="4" t="s">
        <v>3</v>
      </c>
      <c r="AZ12" s="66" t="str">
        <f t="shared" ref="AZ12" si="69">IF(AND((AZ6&gt;0),(AZ8&gt;0)),(AZ6/AZ8),"")</f>
        <v/>
      </c>
      <c r="BA12" s="4" t="s">
        <v>3</v>
      </c>
      <c r="BB12" s="66" t="str">
        <f t="shared" ref="BB12" si="70">IF(AND((BB6&gt;0),(BB8&gt;0)),(BB6/BB8),"")</f>
        <v/>
      </c>
      <c r="BC12" s="4" t="s">
        <v>3</v>
      </c>
      <c r="BD12" s="66" t="str">
        <f t="shared" ref="BD12" si="71">IF(AND((BD6&gt;0),(BD8&gt;0)),(BD6/BD8),"")</f>
        <v/>
      </c>
      <c r="BE12" s="4" t="s">
        <v>3</v>
      </c>
      <c r="BF12" s="66" t="str">
        <f t="shared" ref="BF12" si="72">IF(AND((BF6&gt;0),(BF8&gt;0)),(BF6/BF8),"")</f>
        <v/>
      </c>
      <c r="BG12" s="4" t="s">
        <v>3</v>
      </c>
      <c r="BH12" s="66" t="str">
        <f t="shared" ref="BH12" si="73">IF(AND((BH6&gt;0),(BH8&gt;0)),(BH6/BH8),"")</f>
        <v/>
      </c>
      <c r="BI12" s="4" t="s">
        <v>3</v>
      </c>
      <c r="BK12" s="57" t="s">
        <v>28</v>
      </c>
      <c r="BL12" s="30">
        <f t="shared" si="16"/>
        <v>11</v>
      </c>
      <c r="BM12" s="40">
        <f t="shared" si="17"/>
        <v>0.47872340425531912</v>
      </c>
      <c r="BN12" s="22" t="str">
        <f t="shared" si="18"/>
        <v>–</v>
      </c>
      <c r="BO12" s="41">
        <f t="shared" si="19"/>
        <v>0.77419354838709675</v>
      </c>
      <c r="BP12" s="24" t="str">
        <f t="shared" si="20"/>
        <v/>
      </c>
      <c r="BQ12" s="6" t="s">
        <v>3</v>
      </c>
      <c r="BR12" s="26" t="str">
        <f t="shared" si="21"/>
        <v/>
      </c>
      <c r="BS12" s="42">
        <f t="shared" si="22"/>
        <v>0.58225305708682862</v>
      </c>
      <c r="BT12" s="28" t="s">
        <v>3</v>
      </c>
      <c r="BU12" s="43">
        <f t="shared" si="23"/>
        <v>7.6579578493031847E-2</v>
      </c>
      <c r="BV12" s="29" t="s">
        <v>3</v>
      </c>
      <c r="BW12" s="43">
        <f t="shared" si="24"/>
        <v>0.56756756756756754</v>
      </c>
      <c r="BX12" s="25" t="s">
        <v>3</v>
      </c>
    </row>
    <row r="13" spans="1:76" ht="12.75" customHeight="1" x14ac:dyDescent="0.2">
      <c r="A13" s="15" t="s">
        <v>22</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22</v>
      </c>
      <c r="BL13" s="30"/>
      <c r="BM13" s="21"/>
      <c r="BN13" s="22"/>
      <c r="BO13" s="23"/>
      <c r="BP13" s="24"/>
      <c r="BQ13" s="25"/>
      <c r="BR13" s="26"/>
      <c r="BS13" s="27"/>
      <c r="BT13" s="28"/>
      <c r="BU13" s="22"/>
      <c r="BV13" s="29"/>
      <c r="BW13" s="22"/>
      <c r="BX13" s="25"/>
    </row>
    <row r="14" spans="1:76" ht="12.75" customHeight="1" x14ac:dyDescent="0.2">
      <c r="A14" s="10" t="s">
        <v>5</v>
      </c>
      <c r="B14" s="19"/>
      <c r="C14" s="4" t="str">
        <f t="shared" ref="C14" si="74">IF(AND((B14&gt;0),(B$4&gt;0)),(B14/B$4*100),"")</f>
        <v/>
      </c>
      <c r="D14" s="19"/>
      <c r="E14" s="4" t="str">
        <f t="shared" ref="E14" si="75">IF(AND((D14&gt;0),(D$4&gt;0)),(D14/D$4*100),"")</f>
        <v/>
      </c>
      <c r="F14" s="19">
        <v>2.7</v>
      </c>
      <c r="G14" s="4">
        <f t="shared" ref="G14" si="76">IF(AND((F14&gt;0),(F$4&gt;0)),(F14/F$4*100),"")</f>
        <v>13.846153846153847</v>
      </c>
      <c r="H14" s="19"/>
      <c r="I14" s="4" t="str">
        <f t="shared" ref="I14" si="77">IF(AND((H14&gt;0),(H$4&gt;0)),(H14/H$4*100),"")</f>
        <v/>
      </c>
      <c r="J14" s="19">
        <v>3</v>
      </c>
      <c r="K14" s="4">
        <f t="shared" ref="K14" si="78">IF(AND((J14&gt;0),(J$4&gt;0)),(J14/J$4*100),"")</f>
        <v>17.142857142857142</v>
      </c>
      <c r="L14" s="19">
        <v>2.5</v>
      </c>
      <c r="M14" s="4">
        <f t="shared" ref="M14" si="79">IF(AND((L14&gt;0),(L$4&gt;0)),(L14/L$4*100),"")</f>
        <v>14.044943820224717</v>
      </c>
      <c r="N14" s="19">
        <v>2.8</v>
      </c>
      <c r="O14" s="4">
        <f t="shared" ref="O14" si="80">IF(AND((N14&gt;0),(N$4&gt;0)),(N14/N$4*100),"")</f>
        <v>16.279069767441857</v>
      </c>
      <c r="P14" s="19">
        <v>2.1</v>
      </c>
      <c r="Q14" s="4">
        <f t="shared" ref="Q14" si="81">IF(AND((P14&gt;0),(P$4&gt;0)),(P14/P$4*100),"")</f>
        <v>13.125</v>
      </c>
      <c r="R14" s="19">
        <v>3.6</v>
      </c>
      <c r="S14" s="4">
        <f t="shared" ref="S14" si="82">IF(AND((R14&gt;0),(R$4&gt;0)),(R14/R$4*100),"")</f>
        <v>17.39130434782609</v>
      </c>
      <c r="T14" s="19">
        <v>3.4</v>
      </c>
      <c r="U14" s="4">
        <f t="shared" ref="U14" si="83">IF(AND((T14&gt;0),(T$4&gt;0)),(T14/T$4*100),"")</f>
        <v>18.478260869565219</v>
      </c>
      <c r="V14" s="19">
        <v>3</v>
      </c>
      <c r="W14" s="4">
        <f t="shared" ref="W14" si="84">IF(AND((V14&gt;0),(V$4&gt;0)),(V14/V$4*100),"")</f>
        <v>16.949152542372882</v>
      </c>
      <c r="X14" s="19">
        <v>2.8</v>
      </c>
      <c r="Y14" s="4">
        <f t="shared" ref="Y14" si="85">IF(AND((X14&gt;0),(X$4&gt;0)),(X14/X$4*100),"")</f>
        <v>13.397129186602871</v>
      </c>
      <c r="Z14" s="19">
        <v>2.5</v>
      </c>
      <c r="AA14" s="4">
        <f t="shared" ref="AA14" si="86">IF(AND((Z14&gt;0),(Z$4&gt;0)),(Z14/Z$4*100),"")</f>
        <v>14.880952380952381</v>
      </c>
      <c r="AB14" s="19">
        <v>2.4</v>
      </c>
      <c r="AC14" s="4">
        <f t="shared" ref="AC14" si="87">IF(AND((AB14&gt;0),(AB$4&gt;0)),(AB14/AB$4*100),"")</f>
        <v>13.186813186813188</v>
      </c>
      <c r="AD14" s="19">
        <v>2.6</v>
      </c>
      <c r="AE14" s="4">
        <f t="shared" ref="AE14" si="88">IF(AND((AD14&gt;0),(AD$4&gt;0)),(AD14/AD$4*100),"")</f>
        <v>12.807881773399016</v>
      </c>
      <c r="AF14" s="19"/>
      <c r="AG14" s="4" t="str">
        <f t="shared" ref="AG14" si="89">IF(AND((AF14&gt;0),(AF$4&gt;0)),(AF14/AF$4*100),"")</f>
        <v/>
      </c>
      <c r="AH14" s="19"/>
      <c r="AI14" s="4" t="str">
        <f t="shared" ref="AI14" si="90">IF(AND((AH14&gt;0),(AH$4&gt;0)),(AH14/AH$4*100),"")</f>
        <v/>
      </c>
      <c r="AJ14" s="19"/>
      <c r="AK14" s="4" t="str">
        <f t="shared" ref="AK14" si="91">IF(AND((AJ14&gt;0),(AJ$4&gt;0)),(AJ14/AJ$4*100),"")</f>
        <v/>
      </c>
      <c r="AL14" s="19"/>
      <c r="AM14" s="4" t="str">
        <f t="shared" ref="AM14" si="92">IF(AND((AL14&gt;0),(AL$4&gt;0)),(AL14/AL$4*100),"")</f>
        <v/>
      </c>
      <c r="AN14" s="19"/>
      <c r="AO14" s="4" t="str">
        <f t="shared" ref="AO14" si="93">IF(AND((AN14&gt;0),(AN$4&gt;0)),(AN14/AN$4*100),"")</f>
        <v/>
      </c>
      <c r="AP14" s="19"/>
      <c r="AQ14" s="4" t="str">
        <f t="shared" ref="AQ14" si="94">IF(AND((AP14&gt;0),(AP$4&gt;0)),(AP14/AP$4*100),"")</f>
        <v/>
      </c>
      <c r="AR14" s="19"/>
      <c r="AS14" s="4" t="str">
        <f t="shared" ref="AS14" si="95">IF(AND((AR14&gt;0),(AR$4&gt;0)),(AR14/AR$4*100),"")</f>
        <v/>
      </c>
      <c r="AT14" s="19"/>
      <c r="AU14" s="4" t="str">
        <f t="shared" ref="AU14" si="96">IF(AND((AT14&gt;0),(AT$4&gt;0)),(AT14/AT$4*100),"")</f>
        <v/>
      </c>
      <c r="AV14" s="19"/>
      <c r="AW14" s="4" t="str">
        <f t="shared" ref="AW14" si="97">IF(AND((AV14&gt;0),(AV$4&gt;0)),(AV14/AV$4*100),"")</f>
        <v/>
      </c>
      <c r="AX14" s="19"/>
      <c r="AY14" s="4" t="str">
        <f t="shared" ref="AY14" si="98">IF(AND((AX14&gt;0),(AX$4&gt;0)),(AX14/AX$4*100),"")</f>
        <v/>
      </c>
      <c r="AZ14" s="19"/>
      <c r="BA14" s="4" t="str">
        <f t="shared" ref="BA14" si="99">IF(AND((AZ14&gt;0),(AZ$4&gt;0)),(AZ14/AZ$4*100),"")</f>
        <v/>
      </c>
      <c r="BB14" s="19"/>
      <c r="BC14" s="4" t="str">
        <f t="shared" ref="BC14" si="100">IF(AND((BB14&gt;0),(BB$4&gt;0)),(BB14/BB$4*100),"")</f>
        <v/>
      </c>
      <c r="BD14" s="19"/>
      <c r="BE14" s="4" t="str">
        <f t="shared" ref="BE14" si="101">IF(AND((BD14&gt;0),(BD$4&gt;0)),(BD14/BD$4*100),"")</f>
        <v/>
      </c>
      <c r="BF14" s="19"/>
      <c r="BG14" s="4" t="str">
        <f t="shared" ref="BG14" si="102">IF(AND((BF14&gt;0),(BF$4&gt;0)),(BF14/BF$4*100),"")</f>
        <v/>
      </c>
      <c r="BH14" s="19"/>
      <c r="BI14" s="4" t="str">
        <f t="shared" ref="BI14" si="103">IF(AND((BH14&gt;0),(BH$4&gt;0)),(BH14/BH$4*100),"")</f>
        <v/>
      </c>
      <c r="BK14" s="57" t="s">
        <v>5</v>
      </c>
      <c r="BL14" s="30">
        <f t="shared" si="16"/>
        <v>12</v>
      </c>
      <c r="BM14" s="31">
        <f t="shared" si="17"/>
        <v>2.1</v>
      </c>
      <c r="BN14" s="32" t="str">
        <f t="shared" si="18"/>
        <v>–</v>
      </c>
      <c r="BO14" s="33">
        <f t="shared" si="19"/>
        <v>3.6</v>
      </c>
      <c r="BP14" s="34">
        <f t="shared" si="20"/>
        <v>12.807881773399016</v>
      </c>
      <c r="BQ14" s="35" t="str">
        <f t="shared" si="41"/>
        <v>–</v>
      </c>
      <c r="BR14" s="36">
        <f t="shared" si="21"/>
        <v>18.478260869565219</v>
      </c>
      <c r="BS14" s="37">
        <f t="shared" si="22"/>
        <v>2.7833333333333332</v>
      </c>
      <c r="BT14" s="38">
        <f t="shared" si="22"/>
        <v>15.127459905350769</v>
      </c>
      <c r="BU14" s="32">
        <f t="shared" si="23"/>
        <v>0.42175678759065655</v>
      </c>
      <c r="BV14" s="39">
        <f t="shared" si="23"/>
        <v>2.0019138307074793</v>
      </c>
      <c r="BW14" s="32" t="str">
        <f t="shared" si="24"/>
        <v>?</v>
      </c>
      <c r="BX14" s="35" t="str">
        <f t="shared" si="24"/>
        <v>?</v>
      </c>
    </row>
    <row r="15" spans="1:76" ht="12.75" customHeight="1" x14ac:dyDescent="0.2">
      <c r="A15" s="15" t="s">
        <v>12</v>
      </c>
      <c r="B15" s="17"/>
      <c r="C15" s="3"/>
      <c r="D15" s="17"/>
      <c r="E15" s="3"/>
      <c r="F15" s="17"/>
      <c r="G15" s="3"/>
      <c r="H15" s="17"/>
      <c r="I15" s="3"/>
      <c r="J15" s="17"/>
      <c r="K15" s="3"/>
      <c r="L15" s="17"/>
      <c r="M15" s="3"/>
      <c r="N15" s="17"/>
      <c r="O15" s="3"/>
      <c r="P15" s="17"/>
      <c r="Q15" s="3"/>
      <c r="R15" s="17"/>
      <c r="S15" s="3"/>
      <c r="T15" s="17"/>
      <c r="U15" s="3"/>
      <c r="V15" s="17"/>
      <c r="W15" s="3"/>
      <c r="X15" s="17"/>
      <c r="Y15" s="3"/>
      <c r="Z15" s="17"/>
      <c r="AA15" s="3"/>
      <c r="AB15" s="17"/>
      <c r="AC15" s="3"/>
      <c r="AD15" s="17"/>
      <c r="AE15" s="3"/>
      <c r="AF15" s="17"/>
      <c r="AG15" s="3"/>
      <c r="AH15" s="17"/>
      <c r="AI15" s="3"/>
      <c r="AJ15" s="17"/>
      <c r="AK15" s="3"/>
      <c r="AL15" s="17"/>
      <c r="AM15" s="3"/>
      <c r="AN15" s="17"/>
      <c r="AO15" s="3"/>
      <c r="AP15" s="17"/>
      <c r="AQ15" s="3"/>
      <c r="AR15" s="17"/>
      <c r="AS15" s="3"/>
      <c r="AT15" s="17"/>
      <c r="AU15" s="3"/>
      <c r="AV15" s="17"/>
      <c r="AW15" s="3"/>
      <c r="AX15" s="17"/>
      <c r="AY15" s="3"/>
      <c r="AZ15" s="17"/>
      <c r="BA15" s="3"/>
      <c r="BB15" s="17"/>
      <c r="BC15" s="3"/>
      <c r="BD15" s="17"/>
      <c r="BE15" s="3"/>
      <c r="BF15" s="17"/>
      <c r="BG15" s="3"/>
      <c r="BH15" s="17"/>
      <c r="BI15" s="3"/>
      <c r="BK15" s="56" t="s">
        <v>12</v>
      </c>
      <c r="BL15" s="30"/>
      <c r="BM15" s="31"/>
      <c r="BN15" s="32"/>
      <c r="BO15" s="33"/>
      <c r="BP15" s="34"/>
      <c r="BQ15" s="35"/>
      <c r="BR15" s="36"/>
      <c r="BS15" s="37"/>
      <c r="BT15" s="38"/>
      <c r="BU15" s="32"/>
      <c r="BV15" s="39"/>
      <c r="BW15" s="32"/>
      <c r="BX15" s="35"/>
    </row>
    <row r="16" spans="1:76" ht="12.75" customHeight="1" x14ac:dyDescent="0.2">
      <c r="A16" s="10" t="s">
        <v>24</v>
      </c>
      <c r="B16" s="19">
        <v>9.9</v>
      </c>
      <c r="C16" s="4">
        <f>IF(AND((B16&gt;0),(B$4&gt;0)),(B16/B$4*100),"")</f>
        <v>49.5</v>
      </c>
      <c r="D16" s="19">
        <v>8.6999999999999993</v>
      </c>
      <c r="E16" s="4">
        <f>IF(AND((D16&gt;0),(D$4&gt;0)),(D16/D$4*100),"")</f>
        <v>49.431818181818173</v>
      </c>
      <c r="F16" s="19">
        <v>7.2</v>
      </c>
      <c r="G16" s="4">
        <f>IF(AND((F16&gt;0),(F$4&gt;0)),(F16/F$4*100),"")</f>
        <v>36.923076923076927</v>
      </c>
      <c r="H16" s="19">
        <v>9.5</v>
      </c>
      <c r="I16" s="4">
        <f>IF(AND((H16&gt;0),(H$4&gt;0)),(H16/H$4*100),"")</f>
        <v>49.479166666666671</v>
      </c>
      <c r="J16" s="19">
        <v>9.3000000000000007</v>
      </c>
      <c r="K16" s="4">
        <f>IF(AND((J16&gt;0),(J$4&gt;0)),(J16/J$4*100),"")</f>
        <v>53.142857142857146</v>
      </c>
      <c r="L16" s="19">
        <v>9.6</v>
      </c>
      <c r="M16" s="4">
        <f>IF(AND((L16&gt;0),(L$4&gt;0)),(L16/L$4*100),"")</f>
        <v>53.932584269662918</v>
      </c>
      <c r="N16" s="19">
        <v>9.6999999999999993</v>
      </c>
      <c r="O16" s="4">
        <f>IF(AND((N16&gt;0),(N$4&gt;0)),(N16/N$4*100),"")</f>
        <v>56.395348837209305</v>
      </c>
      <c r="P16" s="19">
        <v>7.6</v>
      </c>
      <c r="Q16" s="4">
        <f>IF(AND((P16&gt;0),(P$4&gt;0)),(P16/P$4*100),"")</f>
        <v>47.5</v>
      </c>
      <c r="R16" s="19">
        <v>10.7</v>
      </c>
      <c r="S16" s="4">
        <f>IF(AND((R16&gt;0),(R$4&gt;0)),(R16/R$4*100),"")</f>
        <v>51.690821256038646</v>
      </c>
      <c r="T16" s="19">
        <v>9.1</v>
      </c>
      <c r="U16" s="4">
        <f>IF(AND((T16&gt;0),(T$4&gt;0)),(T16/T$4*100),"")</f>
        <v>49.456521739130437</v>
      </c>
      <c r="V16" s="19">
        <v>8.9</v>
      </c>
      <c r="W16" s="4">
        <f>IF(AND((V16&gt;0),(V$4&gt;0)),(V16/V$4*100),"")</f>
        <v>50.282485875706215</v>
      </c>
      <c r="X16" s="19">
        <v>10.3</v>
      </c>
      <c r="Y16" s="4">
        <f>IF(AND((X16&gt;0),(X$4&gt;0)),(X16/X$4*100),"")</f>
        <v>49.282296650717711</v>
      </c>
      <c r="Z16" s="19">
        <v>9</v>
      </c>
      <c r="AA16" s="4">
        <f>IF(AND((Z16&gt;0),(Z$4&gt;0)),(Z16/Z$4*100),"")</f>
        <v>53.571428571428569</v>
      </c>
      <c r="AB16" s="19">
        <v>9.4</v>
      </c>
      <c r="AC16" s="4">
        <f>IF(AND((AB16&gt;0),(AB$4&gt;0)),(AB16/AB$4*100),"")</f>
        <v>51.648351648351657</v>
      </c>
      <c r="AD16" s="19">
        <v>9.3000000000000007</v>
      </c>
      <c r="AE16" s="4">
        <f t="shared" ref="AE16:AE17" si="104">IF(AND((AD16&gt;0),(AD$4&gt;0)),(AD16/AD$4*100),"")</f>
        <v>45.812807881773395</v>
      </c>
      <c r="AF16" s="19"/>
      <c r="AG16" s="4" t="str">
        <f t="shared" ref="AG16:AG17" si="105">IF(AND((AF16&gt;0),(AF$4&gt;0)),(AF16/AF$4*100),"")</f>
        <v/>
      </c>
      <c r="AH16" s="19"/>
      <c r="AI16" s="4" t="str">
        <f t="shared" ref="AI16:AI17" si="106">IF(AND((AH16&gt;0),(AH$4&gt;0)),(AH16/AH$4*100),"")</f>
        <v/>
      </c>
      <c r="AJ16" s="19"/>
      <c r="AK16" s="4" t="str">
        <f t="shared" ref="AK16:AK17" si="107">IF(AND((AJ16&gt;0),(AJ$4&gt;0)),(AJ16/AJ$4*100),"")</f>
        <v/>
      </c>
      <c r="AL16" s="19"/>
      <c r="AM16" s="4" t="str">
        <f t="shared" ref="AM16:AM17" si="108">IF(AND((AL16&gt;0),(AL$4&gt;0)),(AL16/AL$4*100),"")</f>
        <v/>
      </c>
      <c r="AN16" s="19"/>
      <c r="AO16" s="4" t="str">
        <f t="shared" ref="AO16:AO17" si="109">IF(AND((AN16&gt;0),(AN$4&gt;0)),(AN16/AN$4*100),"")</f>
        <v/>
      </c>
      <c r="AP16" s="19"/>
      <c r="AQ16" s="4" t="str">
        <f t="shared" ref="AQ16:AQ17" si="110">IF(AND((AP16&gt;0),(AP$4&gt;0)),(AP16/AP$4*100),"")</f>
        <v/>
      </c>
      <c r="AR16" s="19"/>
      <c r="AS16" s="4" t="str">
        <f t="shared" ref="AS16:AS17" si="111">IF(AND((AR16&gt;0),(AR$4&gt;0)),(AR16/AR$4*100),"")</f>
        <v/>
      </c>
      <c r="AT16" s="19"/>
      <c r="AU16" s="4" t="str">
        <f t="shared" ref="AU16:AU17" si="112">IF(AND((AT16&gt;0),(AT$4&gt;0)),(AT16/AT$4*100),"")</f>
        <v/>
      </c>
      <c r="AV16" s="19"/>
      <c r="AW16" s="4" t="str">
        <f t="shared" ref="AW16:AW17" si="113">IF(AND((AV16&gt;0),(AV$4&gt;0)),(AV16/AV$4*100),"")</f>
        <v/>
      </c>
      <c r="AX16" s="19"/>
      <c r="AY16" s="4" t="str">
        <f t="shared" ref="AY16:AY17" si="114">IF(AND((AX16&gt;0),(AX$4&gt;0)),(AX16/AX$4*100),"")</f>
        <v/>
      </c>
      <c r="AZ16" s="19"/>
      <c r="BA16" s="4" t="str">
        <f t="shared" ref="BA16:BA17" si="115">IF(AND((AZ16&gt;0),(AZ$4&gt;0)),(AZ16/AZ$4*100),"")</f>
        <v/>
      </c>
      <c r="BB16" s="19"/>
      <c r="BC16" s="4" t="str">
        <f t="shared" ref="BC16:BC17" si="116">IF(AND((BB16&gt;0),(BB$4&gt;0)),(BB16/BB$4*100),"")</f>
        <v/>
      </c>
      <c r="BD16" s="19"/>
      <c r="BE16" s="4" t="str">
        <f t="shared" ref="BE16:BE17" si="117">IF(AND((BD16&gt;0),(BD$4&gt;0)),(BD16/BD$4*100),"")</f>
        <v/>
      </c>
      <c r="BF16" s="19"/>
      <c r="BG16" s="4" t="str">
        <f t="shared" ref="BG16:BG17" si="118">IF(AND((BF16&gt;0),(BF$4&gt;0)),(BF16/BF$4*100),"")</f>
        <v/>
      </c>
      <c r="BH16" s="19"/>
      <c r="BI16" s="4" t="str">
        <f t="shared" ref="BI16:BI17" si="119">IF(AND((BH16&gt;0),(BH$4&gt;0)),(BH16/BH$4*100),"")</f>
        <v/>
      </c>
      <c r="BK16" s="57" t="s">
        <v>24</v>
      </c>
      <c r="BL16" s="30">
        <f t="shared" si="16"/>
        <v>15</v>
      </c>
      <c r="BM16" s="31">
        <f t="shared" si="17"/>
        <v>7.2</v>
      </c>
      <c r="BN16" s="32" t="str">
        <f t="shared" si="18"/>
        <v>–</v>
      </c>
      <c r="BO16" s="33">
        <f t="shared" si="19"/>
        <v>10.7</v>
      </c>
      <c r="BP16" s="34">
        <f t="shared" si="20"/>
        <v>36.923076923076927</v>
      </c>
      <c r="BQ16" s="35" t="str">
        <f t="shared" si="41"/>
        <v>–</v>
      </c>
      <c r="BR16" s="36">
        <f t="shared" si="21"/>
        <v>56.395348837209305</v>
      </c>
      <c r="BS16" s="37">
        <f t="shared" si="22"/>
        <v>9.2133333333333329</v>
      </c>
      <c r="BT16" s="38">
        <f t="shared" si="22"/>
        <v>49.869971042962526</v>
      </c>
      <c r="BU16" s="32">
        <f t="shared" si="23"/>
        <v>0.90464410260662864</v>
      </c>
      <c r="BV16" s="39">
        <f t="shared" si="23"/>
        <v>4.4788673911269052</v>
      </c>
      <c r="BW16" s="32">
        <f t="shared" si="24"/>
        <v>9.9</v>
      </c>
      <c r="BX16" s="35">
        <f t="shared" si="24"/>
        <v>49.5</v>
      </c>
    </row>
    <row r="17" spans="1:76" ht="12.75" customHeight="1" x14ac:dyDescent="0.2">
      <c r="A17" s="10" t="s">
        <v>25</v>
      </c>
      <c r="B17" s="19">
        <v>1.5</v>
      </c>
      <c r="C17" s="4">
        <f>IF(AND((B17&gt;0),(B$4&gt;0)),(B17/B$4*100),"")</f>
        <v>7.5</v>
      </c>
      <c r="D17" s="19">
        <v>1.3</v>
      </c>
      <c r="E17" s="4">
        <f>IF(AND((D17&gt;0),(D$4&gt;0)),(D17/D$4*100),"")</f>
        <v>7.3863636363636349</v>
      </c>
      <c r="F17" s="19"/>
      <c r="G17" s="4" t="str">
        <f>IF(AND((F17&gt;0),(F$4&gt;0)),(F17/F$4*100),"")</f>
        <v/>
      </c>
      <c r="H17" s="19">
        <v>1.4</v>
      </c>
      <c r="I17" s="4">
        <f>IF(AND((H17&gt;0),(H$4&gt;0)),(H17/H$4*100),"")</f>
        <v>7.291666666666667</v>
      </c>
      <c r="J17" s="19"/>
      <c r="K17" s="4" t="str">
        <f>IF(AND((J17&gt;0),(J$4&gt;0)),(J17/J$4*100),"")</f>
        <v/>
      </c>
      <c r="L17" s="19"/>
      <c r="M17" s="4" t="str">
        <f>IF(AND((L17&gt;0),(L$4&gt;0)),(L17/L$4*100),"")</f>
        <v/>
      </c>
      <c r="N17" s="19">
        <v>1.5</v>
      </c>
      <c r="O17" s="4">
        <f>IF(AND((N17&gt;0),(N$4&gt;0)),(N17/N$4*100),"")</f>
        <v>8.720930232558139</v>
      </c>
      <c r="P17" s="19"/>
      <c r="Q17" s="4" t="str">
        <f>IF(AND((P17&gt;0),(P$4&gt;0)),(P17/P$4*100),"")</f>
        <v/>
      </c>
      <c r="R17" s="19">
        <v>1.6</v>
      </c>
      <c r="S17" s="4">
        <f>IF(AND((R17&gt;0),(R$4&gt;0)),(R17/R$4*100),"")</f>
        <v>7.729468599033817</v>
      </c>
      <c r="T17" s="19">
        <v>1.4</v>
      </c>
      <c r="U17" s="4">
        <f>IF(AND((T17&gt;0),(T$4&gt;0)),(T17/T$4*100),"")</f>
        <v>7.608695652173914</v>
      </c>
      <c r="V17" s="19">
        <v>1.5</v>
      </c>
      <c r="W17" s="4">
        <f>IF(AND((V17&gt;0),(V$4&gt;0)),(V17/V$4*100),"")</f>
        <v>8.4745762711864412</v>
      </c>
      <c r="X17" s="19">
        <v>1.7</v>
      </c>
      <c r="Y17" s="4">
        <f>IF(AND((X17&gt;0),(X$4&gt;0)),(X17/X$4*100),"")</f>
        <v>8.133971291866029</v>
      </c>
      <c r="Z17" s="19"/>
      <c r="AA17" s="4" t="str">
        <f>IF(AND((Z17&gt;0),(Z$4&gt;0)),(Z17/Z$4*100),"")</f>
        <v/>
      </c>
      <c r="AB17" s="19">
        <v>1.5</v>
      </c>
      <c r="AC17" s="4">
        <f>IF(AND((AB17&gt;0),(AB$4&gt;0)),(AB17/AB$4*100),"")</f>
        <v>8.2417582417582409</v>
      </c>
      <c r="AD17" s="19">
        <v>1.7</v>
      </c>
      <c r="AE17" s="4">
        <f t="shared" si="104"/>
        <v>8.3743842364532011</v>
      </c>
      <c r="AF17" s="19"/>
      <c r="AG17" s="4" t="str">
        <f t="shared" si="105"/>
        <v/>
      </c>
      <c r="AH17" s="19"/>
      <c r="AI17" s="4" t="str">
        <f t="shared" si="106"/>
        <v/>
      </c>
      <c r="AJ17" s="19"/>
      <c r="AK17" s="4" t="str">
        <f t="shared" si="107"/>
        <v/>
      </c>
      <c r="AL17" s="19"/>
      <c r="AM17" s="4" t="str">
        <f t="shared" si="108"/>
        <v/>
      </c>
      <c r="AN17" s="19"/>
      <c r="AO17" s="4" t="str">
        <f t="shared" si="109"/>
        <v/>
      </c>
      <c r="AP17" s="19"/>
      <c r="AQ17" s="4" t="str">
        <f t="shared" si="110"/>
        <v/>
      </c>
      <c r="AR17" s="19"/>
      <c r="AS17" s="4" t="str">
        <f t="shared" si="111"/>
        <v/>
      </c>
      <c r="AT17" s="19"/>
      <c r="AU17" s="4" t="str">
        <f t="shared" si="112"/>
        <v/>
      </c>
      <c r="AV17" s="19"/>
      <c r="AW17" s="4" t="str">
        <f t="shared" si="113"/>
        <v/>
      </c>
      <c r="AX17" s="19"/>
      <c r="AY17" s="4" t="str">
        <f t="shared" si="114"/>
        <v/>
      </c>
      <c r="AZ17" s="19"/>
      <c r="BA17" s="4" t="str">
        <f t="shared" si="115"/>
        <v/>
      </c>
      <c r="BB17" s="19"/>
      <c r="BC17" s="4" t="str">
        <f t="shared" si="116"/>
        <v/>
      </c>
      <c r="BD17" s="19"/>
      <c r="BE17" s="4" t="str">
        <f t="shared" si="117"/>
        <v/>
      </c>
      <c r="BF17" s="19"/>
      <c r="BG17" s="4" t="str">
        <f t="shared" si="118"/>
        <v/>
      </c>
      <c r="BH17" s="19"/>
      <c r="BI17" s="4" t="str">
        <f t="shared" si="119"/>
        <v/>
      </c>
      <c r="BK17" s="57" t="s">
        <v>25</v>
      </c>
      <c r="BL17" s="30">
        <f t="shared" si="16"/>
        <v>10</v>
      </c>
      <c r="BM17" s="31">
        <f t="shared" si="17"/>
        <v>1.3</v>
      </c>
      <c r="BN17" s="32" t="str">
        <f t="shared" si="18"/>
        <v>–</v>
      </c>
      <c r="BO17" s="33">
        <f t="shared" si="19"/>
        <v>1.7</v>
      </c>
      <c r="BP17" s="34">
        <f t="shared" si="20"/>
        <v>7.291666666666667</v>
      </c>
      <c r="BQ17" s="35" t="str">
        <f t="shared" si="41"/>
        <v>–</v>
      </c>
      <c r="BR17" s="36">
        <f t="shared" si="21"/>
        <v>8.720930232558139</v>
      </c>
      <c r="BS17" s="37">
        <f t="shared" si="22"/>
        <v>1.5099999999999998</v>
      </c>
      <c r="BT17" s="38">
        <f t="shared" si="22"/>
        <v>7.9461814828060069</v>
      </c>
      <c r="BU17" s="32">
        <f t="shared" si="23"/>
        <v>0.12866839377079187</v>
      </c>
      <c r="BV17" s="39">
        <f t="shared" si="23"/>
        <v>0.50411083987234295</v>
      </c>
      <c r="BW17" s="32">
        <f t="shared" si="24"/>
        <v>1.5</v>
      </c>
      <c r="BX17" s="35">
        <f t="shared" si="24"/>
        <v>7.5</v>
      </c>
    </row>
    <row r="18" spans="1:76" ht="12.75" customHeight="1" x14ac:dyDescent="0.2">
      <c r="A18" s="10" t="s">
        <v>26</v>
      </c>
      <c r="B18" s="66">
        <f>IF(AND((B17&gt;0),(B16&gt;0)),(B17/B16),"")</f>
        <v>0.15151515151515152</v>
      </c>
      <c r="C18" s="4" t="s">
        <v>3</v>
      </c>
      <c r="D18" s="66">
        <f>IF(AND((D17&gt;0),(D16&gt;0)),(D17/D16),"")</f>
        <v>0.14942528735632185</v>
      </c>
      <c r="E18" s="4" t="s">
        <v>3</v>
      </c>
      <c r="F18" s="66" t="str">
        <f>IF(AND((F17&gt;0),(F16&gt;0)),(F17/F16),"")</f>
        <v/>
      </c>
      <c r="G18" s="4" t="s">
        <v>3</v>
      </c>
      <c r="H18" s="66">
        <f>IF(AND((H17&gt;0),(H16&gt;0)),(H17/H16),"")</f>
        <v>0.14736842105263157</v>
      </c>
      <c r="I18" s="4" t="s">
        <v>3</v>
      </c>
      <c r="J18" s="66" t="str">
        <f>IF(AND((J17&gt;0),(J16&gt;0)),(J17/J16),"")</f>
        <v/>
      </c>
      <c r="K18" s="4" t="s">
        <v>3</v>
      </c>
      <c r="L18" s="66" t="str">
        <f>IF(AND((L17&gt;0),(L16&gt;0)),(L17/L16),"")</f>
        <v/>
      </c>
      <c r="M18" s="4" t="s">
        <v>3</v>
      </c>
      <c r="N18" s="66">
        <f>IF(AND((N17&gt;0),(N16&gt;0)),(N17/N16),"")</f>
        <v>0.15463917525773196</v>
      </c>
      <c r="O18" s="4" t="s">
        <v>3</v>
      </c>
      <c r="P18" s="66" t="str">
        <f>IF(AND((P17&gt;0),(P16&gt;0)),(P17/P16),"")</f>
        <v/>
      </c>
      <c r="Q18" s="4" t="s">
        <v>3</v>
      </c>
      <c r="R18" s="66">
        <f>IF(AND((R17&gt;0),(R16&gt;0)),(R17/R16),"")</f>
        <v>0.14953271028037385</v>
      </c>
      <c r="S18" s="4" t="s">
        <v>3</v>
      </c>
      <c r="T18" s="66">
        <f>IF(AND((T17&gt;0),(T16&gt;0)),(T17/T16),"")</f>
        <v>0.15384615384615385</v>
      </c>
      <c r="U18" s="4" t="s">
        <v>3</v>
      </c>
      <c r="V18" s="66">
        <f>IF(AND((V17&gt;0),(V16&gt;0)),(V17/V16),"")</f>
        <v>0.16853932584269662</v>
      </c>
      <c r="W18" s="4" t="s">
        <v>3</v>
      </c>
      <c r="X18" s="66">
        <f>IF(AND((X17&gt;0),(X16&gt;0)),(X17/X16),"")</f>
        <v>0.16504854368932037</v>
      </c>
      <c r="Y18" s="4" t="s">
        <v>3</v>
      </c>
      <c r="Z18" s="66" t="str">
        <f>IF(AND((Z17&gt;0),(Z16&gt;0)),(Z17/Z16),"")</f>
        <v/>
      </c>
      <c r="AA18" s="4" t="s">
        <v>3</v>
      </c>
      <c r="AB18" s="66">
        <f>IF(AND((AB17&gt;0),(AB16&gt;0)),(AB17/AB16),"")</f>
        <v>0.15957446808510636</v>
      </c>
      <c r="AC18" s="4" t="s">
        <v>3</v>
      </c>
      <c r="AD18" s="66">
        <f t="shared" ref="AD18" si="120">IF(AND((AD17&gt;0),(AD16&gt;0)),(AD17/AD16),"")</f>
        <v>0.18279569892473116</v>
      </c>
      <c r="AE18" s="4" t="s">
        <v>3</v>
      </c>
      <c r="AF18" s="66" t="str">
        <f t="shared" ref="AF18" si="121">IF(AND((AF17&gt;0),(AF16&gt;0)),(AF17/AF16),"")</f>
        <v/>
      </c>
      <c r="AG18" s="4" t="s">
        <v>3</v>
      </c>
      <c r="AH18" s="66" t="str">
        <f t="shared" ref="AH18" si="122">IF(AND((AH17&gt;0),(AH16&gt;0)),(AH17/AH16),"")</f>
        <v/>
      </c>
      <c r="AI18" s="4" t="s">
        <v>3</v>
      </c>
      <c r="AJ18" s="66" t="str">
        <f t="shared" ref="AJ18" si="123">IF(AND((AJ17&gt;0),(AJ16&gt;0)),(AJ17/AJ16),"")</f>
        <v/>
      </c>
      <c r="AK18" s="4" t="s">
        <v>3</v>
      </c>
      <c r="AL18" s="66" t="str">
        <f t="shared" ref="AL18" si="124">IF(AND((AL17&gt;0),(AL16&gt;0)),(AL17/AL16),"")</f>
        <v/>
      </c>
      <c r="AM18" s="4" t="s">
        <v>3</v>
      </c>
      <c r="AN18" s="66" t="str">
        <f t="shared" ref="AN18" si="125">IF(AND((AN17&gt;0),(AN16&gt;0)),(AN17/AN16),"")</f>
        <v/>
      </c>
      <c r="AO18" s="4" t="s">
        <v>3</v>
      </c>
      <c r="AP18" s="66" t="str">
        <f t="shared" ref="AP18" si="126">IF(AND((AP17&gt;0),(AP16&gt;0)),(AP17/AP16),"")</f>
        <v/>
      </c>
      <c r="AQ18" s="4" t="s">
        <v>3</v>
      </c>
      <c r="AR18" s="66" t="str">
        <f t="shared" ref="AR18" si="127">IF(AND((AR17&gt;0),(AR16&gt;0)),(AR17/AR16),"")</f>
        <v/>
      </c>
      <c r="AS18" s="4" t="s">
        <v>3</v>
      </c>
      <c r="AT18" s="66" t="str">
        <f t="shared" ref="AT18" si="128">IF(AND((AT17&gt;0),(AT16&gt;0)),(AT17/AT16),"")</f>
        <v/>
      </c>
      <c r="AU18" s="4" t="s">
        <v>3</v>
      </c>
      <c r="AV18" s="66" t="str">
        <f t="shared" ref="AV18" si="129">IF(AND((AV17&gt;0),(AV16&gt;0)),(AV17/AV16),"")</f>
        <v/>
      </c>
      <c r="AW18" s="4" t="s">
        <v>3</v>
      </c>
      <c r="AX18" s="66" t="str">
        <f t="shared" ref="AX18" si="130">IF(AND((AX17&gt;0),(AX16&gt;0)),(AX17/AX16),"")</f>
        <v/>
      </c>
      <c r="AY18" s="4" t="s">
        <v>3</v>
      </c>
      <c r="AZ18" s="66" t="str">
        <f t="shared" ref="AZ18" si="131">IF(AND((AZ17&gt;0),(AZ16&gt;0)),(AZ17/AZ16),"")</f>
        <v/>
      </c>
      <c r="BA18" s="4" t="s">
        <v>3</v>
      </c>
      <c r="BB18" s="66" t="str">
        <f t="shared" ref="BB18" si="132">IF(AND((BB17&gt;0),(BB16&gt;0)),(BB17/BB16),"")</f>
        <v/>
      </c>
      <c r="BC18" s="4" t="s">
        <v>3</v>
      </c>
      <c r="BD18" s="66" t="str">
        <f t="shared" ref="BD18" si="133">IF(AND((BD17&gt;0),(BD16&gt;0)),(BD17/BD16),"")</f>
        <v/>
      </c>
      <c r="BE18" s="4" t="s">
        <v>3</v>
      </c>
      <c r="BF18" s="66" t="str">
        <f t="shared" ref="BF18" si="134">IF(AND((BF17&gt;0),(BF16&gt;0)),(BF17/BF16),"")</f>
        <v/>
      </c>
      <c r="BG18" s="4" t="s">
        <v>3</v>
      </c>
      <c r="BH18" s="66" t="str">
        <f t="shared" ref="BH18" si="135">IF(AND((BH17&gt;0),(BH16&gt;0)),(BH17/BH16),"")</f>
        <v/>
      </c>
      <c r="BI18" s="4" t="s">
        <v>3</v>
      </c>
      <c r="BK18" s="57" t="s">
        <v>26</v>
      </c>
      <c r="BL18" s="30">
        <f t="shared" si="16"/>
        <v>10</v>
      </c>
      <c r="BM18" s="40">
        <f t="shared" si="17"/>
        <v>0.14736842105263157</v>
      </c>
      <c r="BN18" s="22" t="str">
        <f t="shared" si="18"/>
        <v>–</v>
      </c>
      <c r="BO18" s="41">
        <f t="shared" si="19"/>
        <v>0.18279569892473116</v>
      </c>
      <c r="BP18" s="24" t="str">
        <f t="shared" si="20"/>
        <v/>
      </c>
      <c r="BQ18" s="6" t="s">
        <v>3</v>
      </c>
      <c r="BR18" s="26" t="str">
        <f t="shared" si="21"/>
        <v/>
      </c>
      <c r="BS18" s="42">
        <f t="shared" si="22"/>
        <v>0.15822849358502192</v>
      </c>
      <c r="BT18" s="28" t="s">
        <v>3</v>
      </c>
      <c r="BU18" s="43">
        <f t="shared" si="23"/>
        <v>1.1087515014711793E-2</v>
      </c>
      <c r="BV18" s="29" t="s">
        <v>3</v>
      </c>
      <c r="BW18" s="123" t="s">
        <v>70</v>
      </c>
      <c r="BX18" s="25" t="s">
        <v>3</v>
      </c>
    </row>
    <row r="19" spans="1:76" ht="12.75" customHeight="1" x14ac:dyDescent="0.2">
      <c r="A19" s="15" t="s">
        <v>13</v>
      </c>
      <c r="B19" s="17"/>
      <c r="C19" s="3"/>
      <c r="D19" s="17"/>
      <c r="E19" s="3"/>
      <c r="F19" s="17"/>
      <c r="G19" s="3"/>
      <c r="H19" s="17"/>
      <c r="I19" s="3"/>
      <c r="J19" s="17"/>
      <c r="K19" s="3"/>
      <c r="L19" s="17"/>
      <c r="M19" s="3"/>
      <c r="N19" s="17"/>
      <c r="O19" s="3"/>
      <c r="P19" s="17"/>
      <c r="Q19" s="3"/>
      <c r="R19" s="17"/>
      <c r="S19" s="3"/>
      <c r="T19" s="17"/>
      <c r="U19" s="3"/>
      <c r="V19" s="17"/>
      <c r="W19" s="3"/>
      <c r="X19" s="17"/>
      <c r="Y19" s="3"/>
      <c r="Z19" s="17"/>
      <c r="AA19" s="3"/>
      <c r="AB19" s="17"/>
      <c r="AC19" s="3"/>
      <c r="AD19" s="17"/>
      <c r="AE19" s="3"/>
      <c r="AF19" s="17"/>
      <c r="AG19" s="3"/>
      <c r="AH19" s="17"/>
      <c r="AI19" s="3"/>
      <c r="AJ19" s="17"/>
      <c r="AK19" s="3"/>
      <c r="AL19" s="17"/>
      <c r="AM19" s="3"/>
      <c r="AN19" s="17"/>
      <c r="AO19" s="3"/>
      <c r="AP19" s="17"/>
      <c r="AQ19" s="3"/>
      <c r="AR19" s="17"/>
      <c r="AS19" s="3"/>
      <c r="AT19" s="17"/>
      <c r="AU19" s="3"/>
      <c r="AV19" s="17"/>
      <c r="AW19" s="3"/>
      <c r="AX19" s="17"/>
      <c r="AY19" s="3"/>
      <c r="AZ19" s="17"/>
      <c r="BA19" s="3"/>
      <c r="BB19" s="17"/>
      <c r="BC19" s="3"/>
      <c r="BD19" s="17"/>
      <c r="BE19" s="3"/>
      <c r="BF19" s="17"/>
      <c r="BG19" s="3"/>
      <c r="BH19" s="17"/>
      <c r="BI19" s="3"/>
      <c r="BK19" s="56" t="s">
        <v>13</v>
      </c>
      <c r="BL19" s="30"/>
      <c r="BM19" s="21"/>
      <c r="BN19" s="22"/>
      <c r="BO19" s="23"/>
      <c r="BP19" s="24"/>
      <c r="BQ19" s="25"/>
      <c r="BR19" s="26"/>
      <c r="BS19" s="27"/>
      <c r="BT19" s="28"/>
      <c r="BU19" s="22"/>
      <c r="BV19" s="29"/>
      <c r="BW19" s="22"/>
      <c r="BX19" s="25"/>
    </row>
    <row r="20" spans="1:76" ht="12.75" customHeight="1" x14ac:dyDescent="0.2">
      <c r="A20" s="10" t="s">
        <v>24</v>
      </c>
      <c r="B20" s="19">
        <v>10.199999999999999</v>
      </c>
      <c r="C20" s="4">
        <f>IF(AND((B20&gt;0),(B$4&gt;0)),(B20/B$4*100),"")</f>
        <v>51</v>
      </c>
      <c r="D20" s="19">
        <v>8.6999999999999993</v>
      </c>
      <c r="E20" s="4">
        <f>IF(AND((D20&gt;0),(D$4&gt;0)),(D20/D$4*100),"")</f>
        <v>49.431818181818173</v>
      </c>
      <c r="F20" s="19">
        <v>9</v>
      </c>
      <c r="G20" s="4">
        <f>IF(AND((F20&gt;0),(F$4&gt;0)),(F20/F$4*100),"")</f>
        <v>46.153846153846153</v>
      </c>
      <c r="H20" s="19">
        <v>9.6</v>
      </c>
      <c r="I20" s="4">
        <f>IF(AND((H20&gt;0),(H$4&gt;0)),(H20/H$4*100),"")</f>
        <v>50</v>
      </c>
      <c r="J20" s="19">
        <v>8.6</v>
      </c>
      <c r="K20" s="4">
        <f>IF(AND((J20&gt;0),(J$4&gt;0)),(J20/J$4*100),"")</f>
        <v>49.142857142857139</v>
      </c>
      <c r="L20" s="19">
        <v>9.4</v>
      </c>
      <c r="M20" s="4">
        <f>IF(AND((L20&gt;0),(L$4&gt;0)),(L20/L$4*100),"")</f>
        <v>52.80898876404494</v>
      </c>
      <c r="N20" s="19">
        <v>8.5</v>
      </c>
      <c r="O20" s="4">
        <f>IF(AND((N20&gt;0),(N$4&gt;0)),(N20/N$4*100),"")</f>
        <v>49.418604651162795</v>
      </c>
      <c r="P20" s="19">
        <v>6.9</v>
      </c>
      <c r="Q20" s="4">
        <f>IF(AND((P20&gt;0),(P$4&gt;0)),(P20/P$4*100),"")</f>
        <v>43.125</v>
      </c>
      <c r="R20" s="19">
        <v>9.9</v>
      </c>
      <c r="S20" s="4">
        <f>IF(AND((R20&gt;0),(R$4&gt;0)),(R20/R$4*100),"")</f>
        <v>47.826086956521742</v>
      </c>
      <c r="T20" s="19">
        <v>8.5</v>
      </c>
      <c r="U20" s="4">
        <f>IF(AND((T20&gt;0),(T$4&gt;0)),(T20/T$4*100),"")</f>
        <v>46.195652173913047</v>
      </c>
      <c r="V20" s="19">
        <v>8.5</v>
      </c>
      <c r="W20" s="4">
        <f>IF(AND((V20&gt;0),(V$4&gt;0)),(V20/V$4*100),"")</f>
        <v>48.022598870056498</v>
      </c>
      <c r="X20" s="19">
        <v>10</v>
      </c>
      <c r="Y20" s="4">
        <f>IF(AND((X20&gt;0),(X$4&gt;0)),(X20/X$4*100),"")</f>
        <v>47.846889952153113</v>
      </c>
      <c r="Z20" s="19">
        <v>9.4</v>
      </c>
      <c r="AA20" s="4">
        <f>IF(AND((Z20&gt;0),(Z$4&gt;0)),(Z20/Z$4*100),"")</f>
        <v>55.952380952380956</v>
      </c>
      <c r="AB20" s="19"/>
      <c r="AC20" s="4" t="str">
        <f>IF(AND((AB20&gt;0),(AB$4&gt;0)),(AB20/AB$4*100),"")</f>
        <v/>
      </c>
      <c r="AD20" s="19">
        <v>9.5</v>
      </c>
      <c r="AE20" s="4">
        <f t="shared" ref="AE20:AE21" si="136">IF(AND((AD20&gt;0),(AD$4&gt;0)),(AD20/AD$4*100),"")</f>
        <v>46.798029556650242</v>
      </c>
      <c r="AF20" s="19"/>
      <c r="AG20" s="4" t="str">
        <f t="shared" ref="AG20:AG21" si="137">IF(AND((AF20&gt;0),(AF$4&gt;0)),(AF20/AF$4*100),"")</f>
        <v/>
      </c>
      <c r="AH20" s="19"/>
      <c r="AI20" s="4" t="str">
        <f t="shared" ref="AI20:AI21" si="138">IF(AND((AH20&gt;0),(AH$4&gt;0)),(AH20/AH$4*100),"")</f>
        <v/>
      </c>
      <c r="AJ20" s="19"/>
      <c r="AK20" s="4" t="str">
        <f t="shared" ref="AK20:AK21" si="139">IF(AND((AJ20&gt;0),(AJ$4&gt;0)),(AJ20/AJ$4*100),"")</f>
        <v/>
      </c>
      <c r="AL20" s="19"/>
      <c r="AM20" s="4" t="str">
        <f t="shared" ref="AM20:AM21" si="140">IF(AND((AL20&gt;0),(AL$4&gt;0)),(AL20/AL$4*100),"")</f>
        <v/>
      </c>
      <c r="AN20" s="19"/>
      <c r="AO20" s="4" t="str">
        <f t="shared" ref="AO20:AO21" si="141">IF(AND((AN20&gt;0),(AN$4&gt;0)),(AN20/AN$4*100),"")</f>
        <v/>
      </c>
      <c r="AP20" s="19"/>
      <c r="AQ20" s="4" t="str">
        <f t="shared" ref="AQ20:AQ21" si="142">IF(AND((AP20&gt;0),(AP$4&gt;0)),(AP20/AP$4*100),"")</f>
        <v/>
      </c>
      <c r="AR20" s="19"/>
      <c r="AS20" s="4" t="str">
        <f t="shared" ref="AS20:AS21" si="143">IF(AND((AR20&gt;0),(AR$4&gt;0)),(AR20/AR$4*100),"")</f>
        <v/>
      </c>
      <c r="AT20" s="19"/>
      <c r="AU20" s="4" t="str">
        <f t="shared" ref="AU20:AU21" si="144">IF(AND((AT20&gt;0),(AT$4&gt;0)),(AT20/AT$4*100),"")</f>
        <v/>
      </c>
      <c r="AV20" s="19"/>
      <c r="AW20" s="4" t="str">
        <f t="shared" ref="AW20:AW21" si="145">IF(AND((AV20&gt;0),(AV$4&gt;0)),(AV20/AV$4*100),"")</f>
        <v/>
      </c>
      <c r="AX20" s="19"/>
      <c r="AY20" s="4" t="str">
        <f t="shared" ref="AY20:AY21" si="146">IF(AND((AX20&gt;0),(AX$4&gt;0)),(AX20/AX$4*100),"")</f>
        <v/>
      </c>
      <c r="AZ20" s="19"/>
      <c r="BA20" s="4" t="str">
        <f t="shared" ref="BA20:BA21" si="147">IF(AND((AZ20&gt;0),(AZ$4&gt;0)),(AZ20/AZ$4*100),"")</f>
        <v/>
      </c>
      <c r="BB20" s="19"/>
      <c r="BC20" s="4" t="str">
        <f t="shared" ref="BC20:BC21" si="148">IF(AND((BB20&gt;0),(BB$4&gt;0)),(BB20/BB$4*100),"")</f>
        <v/>
      </c>
      <c r="BD20" s="19"/>
      <c r="BE20" s="4" t="str">
        <f t="shared" ref="BE20:BE21" si="149">IF(AND((BD20&gt;0),(BD$4&gt;0)),(BD20/BD$4*100),"")</f>
        <v/>
      </c>
      <c r="BF20" s="19"/>
      <c r="BG20" s="4" t="str">
        <f t="shared" ref="BG20:BG21" si="150">IF(AND((BF20&gt;0),(BF$4&gt;0)),(BF20/BF$4*100),"")</f>
        <v/>
      </c>
      <c r="BH20" s="19"/>
      <c r="BI20" s="4" t="str">
        <f t="shared" ref="BI20:BI21" si="151">IF(AND((BH20&gt;0),(BH$4&gt;0)),(BH20/BH$4*100),"")</f>
        <v/>
      </c>
      <c r="BK20" s="57" t="s">
        <v>24</v>
      </c>
      <c r="BL20" s="30">
        <f t="shared" si="16"/>
        <v>14</v>
      </c>
      <c r="BM20" s="31">
        <f t="shared" si="17"/>
        <v>6.9</v>
      </c>
      <c r="BN20" s="32" t="str">
        <f t="shared" si="18"/>
        <v>–</v>
      </c>
      <c r="BO20" s="33">
        <f t="shared" si="19"/>
        <v>10.199999999999999</v>
      </c>
      <c r="BP20" s="34">
        <f t="shared" si="20"/>
        <v>43.125</v>
      </c>
      <c r="BQ20" s="35" t="str">
        <f t="shared" si="41"/>
        <v>–</v>
      </c>
      <c r="BR20" s="36">
        <f t="shared" si="21"/>
        <v>55.952380952380956</v>
      </c>
      <c r="BS20" s="37">
        <f t="shared" si="22"/>
        <v>9.0500000000000007</v>
      </c>
      <c r="BT20" s="38">
        <f t="shared" si="22"/>
        <v>48.837339525386064</v>
      </c>
      <c r="BU20" s="32">
        <f t="shared" si="23"/>
        <v>0.85732140997411221</v>
      </c>
      <c r="BV20" s="39">
        <f t="shared" si="23"/>
        <v>3.1237057395511951</v>
      </c>
      <c r="BW20" s="32">
        <f t="shared" si="24"/>
        <v>10.199999999999999</v>
      </c>
      <c r="BX20" s="35">
        <f t="shared" si="24"/>
        <v>51</v>
      </c>
    </row>
    <row r="21" spans="1:76" ht="12.75" customHeight="1" x14ac:dyDescent="0.2">
      <c r="A21" s="10" t="s">
        <v>25</v>
      </c>
      <c r="B21" s="19">
        <v>1.3</v>
      </c>
      <c r="C21" s="4">
        <f>IF(AND((B21&gt;0),(B$4&gt;0)),(B21/B$4*100),"")</f>
        <v>6.5</v>
      </c>
      <c r="D21" s="19">
        <v>1.3</v>
      </c>
      <c r="E21" s="4">
        <f>IF(AND((D21&gt;0),(D$4&gt;0)),(D21/D$4*100),"")</f>
        <v>7.3863636363636349</v>
      </c>
      <c r="F21" s="19">
        <v>1.5</v>
      </c>
      <c r="G21" s="4">
        <f>IF(AND((F21&gt;0),(F$4&gt;0)),(F21/F$4*100),"")</f>
        <v>7.6923076923076925</v>
      </c>
      <c r="H21" s="19">
        <v>1.8</v>
      </c>
      <c r="I21" s="4">
        <f>IF(AND((H21&gt;0),(H$4&gt;0)),(H21/H$4*100),"")</f>
        <v>9.375</v>
      </c>
      <c r="J21" s="19"/>
      <c r="K21" s="4" t="str">
        <f>IF(AND((J21&gt;0),(J$4&gt;0)),(J21/J$4*100),"")</f>
        <v/>
      </c>
      <c r="L21" s="19">
        <v>1.3</v>
      </c>
      <c r="M21" s="4">
        <f>IF(AND((L21&gt;0),(L$4&gt;0)),(L21/L$4*100),"")</f>
        <v>7.3033707865168536</v>
      </c>
      <c r="N21" s="19"/>
      <c r="O21" s="4" t="str">
        <f>IF(AND((N21&gt;0),(N$4&gt;0)),(N21/N$4*100),"")</f>
        <v/>
      </c>
      <c r="P21" s="19">
        <v>1</v>
      </c>
      <c r="Q21" s="4">
        <f>IF(AND((P21&gt;0),(P$4&gt;0)),(P21/P$4*100),"")</f>
        <v>6.25</v>
      </c>
      <c r="R21" s="19">
        <v>1.4</v>
      </c>
      <c r="S21" s="4">
        <f>IF(AND((R21&gt;0),(R$4&gt;0)),(R21/R$4*100),"")</f>
        <v>6.7632850241545892</v>
      </c>
      <c r="T21" s="19"/>
      <c r="U21" s="4" t="str">
        <f>IF(AND((T21&gt;0),(T$4&gt;0)),(T21/T$4*100),"")</f>
        <v/>
      </c>
      <c r="V21" s="19">
        <v>1.5</v>
      </c>
      <c r="W21" s="4">
        <f>IF(AND((V21&gt;0),(V$4&gt;0)),(V21/V$4*100),"")</f>
        <v>8.4745762711864412</v>
      </c>
      <c r="X21" s="19">
        <v>1.7</v>
      </c>
      <c r="Y21" s="4">
        <f>IF(AND((X21&gt;0),(X$4&gt;0)),(X21/X$4*100),"")</f>
        <v>8.133971291866029</v>
      </c>
      <c r="Z21" s="19">
        <v>1.5</v>
      </c>
      <c r="AA21" s="4">
        <f>IF(AND((Z21&gt;0),(Z$4&gt;0)),(Z21/Z$4*100),"")</f>
        <v>8.9285714285714288</v>
      </c>
      <c r="AB21" s="19"/>
      <c r="AC21" s="4" t="str">
        <f>IF(AND((AB21&gt;0),(AB$4&gt;0)),(AB21/AB$4*100),"")</f>
        <v/>
      </c>
      <c r="AD21" s="19">
        <v>2</v>
      </c>
      <c r="AE21" s="4">
        <f t="shared" si="136"/>
        <v>9.8522167487684715</v>
      </c>
      <c r="AF21" s="19"/>
      <c r="AG21" s="4" t="str">
        <f t="shared" si="137"/>
        <v/>
      </c>
      <c r="AH21" s="19"/>
      <c r="AI21" s="4" t="str">
        <f t="shared" si="138"/>
        <v/>
      </c>
      <c r="AJ21" s="19"/>
      <c r="AK21" s="4" t="str">
        <f t="shared" si="139"/>
        <v/>
      </c>
      <c r="AL21" s="19"/>
      <c r="AM21" s="4" t="str">
        <f t="shared" si="140"/>
        <v/>
      </c>
      <c r="AN21" s="19"/>
      <c r="AO21" s="4" t="str">
        <f t="shared" si="141"/>
        <v/>
      </c>
      <c r="AP21" s="19"/>
      <c r="AQ21" s="4" t="str">
        <f t="shared" si="142"/>
        <v/>
      </c>
      <c r="AR21" s="19"/>
      <c r="AS21" s="4" t="str">
        <f t="shared" si="143"/>
        <v/>
      </c>
      <c r="AT21" s="19"/>
      <c r="AU21" s="4" t="str">
        <f t="shared" si="144"/>
        <v/>
      </c>
      <c r="AV21" s="19"/>
      <c r="AW21" s="4" t="str">
        <f t="shared" si="145"/>
        <v/>
      </c>
      <c r="AX21" s="19"/>
      <c r="AY21" s="4" t="str">
        <f t="shared" si="146"/>
        <v/>
      </c>
      <c r="AZ21" s="19"/>
      <c r="BA21" s="4" t="str">
        <f t="shared" si="147"/>
        <v/>
      </c>
      <c r="BB21" s="19"/>
      <c r="BC21" s="4" t="str">
        <f t="shared" si="148"/>
        <v/>
      </c>
      <c r="BD21" s="19"/>
      <c r="BE21" s="4" t="str">
        <f t="shared" si="149"/>
        <v/>
      </c>
      <c r="BF21" s="19"/>
      <c r="BG21" s="4" t="str">
        <f t="shared" si="150"/>
        <v/>
      </c>
      <c r="BH21" s="19"/>
      <c r="BI21" s="4" t="str">
        <f t="shared" si="151"/>
        <v/>
      </c>
      <c r="BK21" s="57" t="s">
        <v>25</v>
      </c>
      <c r="BL21" s="30">
        <f t="shared" si="16"/>
        <v>11</v>
      </c>
      <c r="BM21" s="31">
        <f t="shared" si="17"/>
        <v>1</v>
      </c>
      <c r="BN21" s="32" t="str">
        <f t="shared" si="18"/>
        <v>–</v>
      </c>
      <c r="BO21" s="33">
        <f t="shared" si="19"/>
        <v>2</v>
      </c>
      <c r="BP21" s="34">
        <f t="shared" si="20"/>
        <v>6.25</v>
      </c>
      <c r="BQ21" s="35" t="str">
        <f t="shared" si="41"/>
        <v>–</v>
      </c>
      <c r="BR21" s="36">
        <f t="shared" si="21"/>
        <v>9.8522167487684715</v>
      </c>
      <c r="BS21" s="37">
        <f t="shared" si="22"/>
        <v>1.4818181818181815</v>
      </c>
      <c r="BT21" s="38">
        <f t="shared" si="22"/>
        <v>7.8781511708850127</v>
      </c>
      <c r="BU21" s="32">
        <f t="shared" si="23"/>
        <v>0.27502066038093365</v>
      </c>
      <c r="BV21" s="39">
        <f t="shared" si="23"/>
        <v>1.185829226888075</v>
      </c>
      <c r="BW21" s="32">
        <f t="shared" si="24"/>
        <v>1.3</v>
      </c>
      <c r="BX21" s="35">
        <f t="shared" si="24"/>
        <v>6.5</v>
      </c>
    </row>
    <row r="22" spans="1:76" ht="12.75" customHeight="1" x14ac:dyDescent="0.2">
      <c r="A22" s="10" t="s">
        <v>26</v>
      </c>
      <c r="B22" s="66">
        <f>IF(AND((B21&gt;0),(B20&gt;0)),(B21/B20),"")</f>
        <v>0.12745098039215688</v>
      </c>
      <c r="C22" s="4" t="s">
        <v>3</v>
      </c>
      <c r="D22" s="66">
        <f>IF(AND((D21&gt;0),(D20&gt;0)),(D21/D20),"")</f>
        <v>0.14942528735632185</v>
      </c>
      <c r="E22" s="4" t="s">
        <v>3</v>
      </c>
      <c r="F22" s="66">
        <f>IF(AND((F21&gt;0),(F20&gt;0)),(F21/F20),"")</f>
        <v>0.16666666666666666</v>
      </c>
      <c r="G22" s="4" t="s">
        <v>3</v>
      </c>
      <c r="H22" s="66">
        <f>IF(AND((H21&gt;0),(H20&gt;0)),(H21/H20),"")</f>
        <v>0.1875</v>
      </c>
      <c r="I22" s="4" t="s">
        <v>3</v>
      </c>
      <c r="J22" s="66" t="str">
        <f>IF(AND((J21&gt;0),(J20&gt;0)),(J21/J20),"")</f>
        <v/>
      </c>
      <c r="K22" s="4" t="s">
        <v>3</v>
      </c>
      <c r="L22" s="66">
        <f>IF(AND((L21&gt;0),(L20&gt;0)),(L21/L20),"")</f>
        <v>0.13829787234042554</v>
      </c>
      <c r="M22" s="4" t="s">
        <v>3</v>
      </c>
      <c r="N22" s="66" t="str">
        <f>IF(AND((N21&gt;0),(N20&gt;0)),(N21/N20),"")</f>
        <v/>
      </c>
      <c r="O22" s="4" t="s">
        <v>3</v>
      </c>
      <c r="P22" s="66">
        <f>IF(AND((P21&gt;0),(P20&gt;0)),(P21/P20),"")</f>
        <v>0.14492753623188406</v>
      </c>
      <c r="Q22" s="4" t="s">
        <v>3</v>
      </c>
      <c r="R22" s="66">
        <f>IF(AND((R21&gt;0),(R20&gt;0)),(R21/R20),"")</f>
        <v>0.14141414141414141</v>
      </c>
      <c r="S22" s="4" t="s">
        <v>3</v>
      </c>
      <c r="T22" s="66" t="str">
        <f>IF(AND((T21&gt;0),(T20&gt;0)),(T21/T20),"")</f>
        <v/>
      </c>
      <c r="U22" s="4" t="s">
        <v>3</v>
      </c>
      <c r="V22" s="66">
        <f>IF(AND((V21&gt;0),(V20&gt;0)),(V21/V20),"")</f>
        <v>0.17647058823529413</v>
      </c>
      <c r="W22" s="4" t="s">
        <v>3</v>
      </c>
      <c r="X22" s="66">
        <f>IF(AND((X21&gt;0),(X20&gt;0)),(X21/X20),"")</f>
        <v>0.16999999999999998</v>
      </c>
      <c r="Y22" s="4" t="s">
        <v>3</v>
      </c>
      <c r="Z22" s="66">
        <f>IF(AND((Z21&gt;0),(Z20&gt;0)),(Z21/Z20),"")</f>
        <v>0.15957446808510636</v>
      </c>
      <c r="AA22" s="4" t="s">
        <v>3</v>
      </c>
      <c r="AB22" s="66" t="str">
        <f>IF(AND((AB21&gt;0),(AB20&gt;0)),(AB21/AB20),"")</f>
        <v/>
      </c>
      <c r="AC22" s="4" t="s">
        <v>3</v>
      </c>
      <c r="AD22" s="66">
        <f t="shared" ref="AD22" si="152">IF(AND((AD21&gt;0),(AD20&gt;0)),(AD21/AD20),"")</f>
        <v>0.21052631578947367</v>
      </c>
      <c r="AE22" s="4" t="s">
        <v>3</v>
      </c>
      <c r="AF22" s="66" t="str">
        <f t="shared" ref="AF22" si="153">IF(AND((AF21&gt;0),(AF20&gt;0)),(AF21/AF20),"")</f>
        <v/>
      </c>
      <c r="AG22" s="4" t="s">
        <v>3</v>
      </c>
      <c r="AH22" s="66" t="str">
        <f t="shared" ref="AH22" si="154">IF(AND((AH21&gt;0),(AH20&gt;0)),(AH21/AH20),"")</f>
        <v/>
      </c>
      <c r="AI22" s="4" t="s">
        <v>3</v>
      </c>
      <c r="AJ22" s="66" t="str">
        <f t="shared" ref="AJ22" si="155">IF(AND((AJ21&gt;0),(AJ20&gt;0)),(AJ21/AJ20),"")</f>
        <v/>
      </c>
      <c r="AK22" s="4" t="s">
        <v>3</v>
      </c>
      <c r="AL22" s="66" t="str">
        <f t="shared" ref="AL22" si="156">IF(AND((AL21&gt;0),(AL20&gt;0)),(AL21/AL20),"")</f>
        <v/>
      </c>
      <c r="AM22" s="4" t="s">
        <v>3</v>
      </c>
      <c r="AN22" s="66" t="str">
        <f t="shared" ref="AN22" si="157">IF(AND((AN21&gt;0),(AN20&gt;0)),(AN21/AN20),"")</f>
        <v/>
      </c>
      <c r="AO22" s="4" t="s">
        <v>3</v>
      </c>
      <c r="AP22" s="66" t="str">
        <f t="shared" ref="AP22" si="158">IF(AND((AP21&gt;0),(AP20&gt;0)),(AP21/AP20),"")</f>
        <v/>
      </c>
      <c r="AQ22" s="4" t="s">
        <v>3</v>
      </c>
      <c r="AR22" s="66" t="str">
        <f t="shared" ref="AR22" si="159">IF(AND((AR21&gt;0),(AR20&gt;0)),(AR21/AR20),"")</f>
        <v/>
      </c>
      <c r="AS22" s="4" t="s">
        <v>3</v>
      </c>
      <c r="AT22" s="66" t="str">
        <f t="shared" ref="AT22" si="160">IF(AND((AT21&gt;0),(AT20&gt;0)),(AT21/AT20),"")</f>
        <v/>
      </c>
      <c r="AU22" s="4" t="s">
        <v>3</v>
      </c>
      <c r="AV22" s="66" t="str">
        <f t="shared" ref="AV22" si="161">IF(AND((AV21&gt;0),(AV20&gt;0)),(AV21/AV20),"")</f>
        <v/>
      </c>
      <c r="AW22" s="4" t="s">
        <v>3</v>
      </c>
      <c r="AX22" s="66" t="str">
        <f t="shared" ref="AX22" si="162">IF(AND((AX21&gt;0),(AX20&gt;0)),(AX21/AX20),"")</f>
        <v/>
      </c>
      <c r="AY22" s="4" t="s">
        <v>3</v>
      </c>
      <c r="AZ22" s="66" t="str">
        <f t="shared" ref="AZ22" si="163">IF(AND((AZ21&gt;0),(AZ20&gt;0)),(AZ21/AZ20),"")</f>
        <v/>
      </c>
      <c r="BA22" s="4" t="s">
        <v>3</v>
      </c>
      <c r="BB22" s="66" t="str">
        <f t="shared" ref="BB22" si="164">IF(AND((BB21&gt;0),(BB20&gt;0)),(BB21/BB20),"")</f>
        <v/>
      </c>
      <c r="BC22" s="4" t="s">
        <v>3</v>
      </c>
      <c r="BD22" s="66" t="str">
        <f t="shared" ref="BD22" si="165">IF(AND((BD21&gt;0),(BD20&gt;0)),(BD21/BD20),"")</f>
        <v/>
      </c>
      <c r="BE22" s="4" t="s">
        <v>3</v>
      </c>
      <c r="BF22" s="66" t="str">
        <f t="shared" ref="BF22" si="166">IF(AND((BF21&gt;0),(BF20&gt;0)),(BF21/BF20),"")</f>
        <v/>
      </c>
      <c r="BG22" s="4" t="s">
        <v>3</v>
      </c>
      <c r="BH22" s="66" t="str">
        <f t="shared" ref="BH22" si="167">IF(AND((BH21&gt;0),(BH20&gt;0)),(BH21/BH20),"")</f>
        <v/>
      </c>
      <c r="BI22" s="4" t="s">
        <v>3</v>
      </c>
      <c r="BK22" s="57" t="s">
        <v>26</v>
      </c>
      <c r="BL22" s="30">
        <f t="shared" si="16"/>
        <v>11</v>
      </c>
      <c r="BM22" s="40">
        <f t="shared" si="17"/>
        <v>0.12745098039215688</v>
      </c>
      <c r="BN22" s="22" t="str">
        <f t="shared" si="18"/>
        <v>–</v>
      </c>
      <c r="BO22" s="41">
        <f t="shared" si="19"/>
        <v>0.21052631578947367</v>
      </c>
      <c r="BP22" s="24" t="str">
        <f t="shared" si="20"/>
        <v/>
      </c>
      <c r="BQ22" s="6" t="s">
        <v>3</v>
      </c>
      <c r="BR22" s="26" t="str">
        <f t="shared" si="21"/>
        <v/>
      </c>
      <c r="BS22" s="42">
        <f t="shared" si="22"/>
        <v>0.16111398695558823</v>
      </c>
      <c r="BT22" s="28" t="s">
        <v>3</v>
      </c>
      <c r="BU22" s="43">
        <f t="shared" si="23"/>
        <v>2.434393686919829E-2</v>
      </c>
      <c r="BV22" s="29" t="s">
        <v>3</v>
      </c>
      <c r="BW22" s="123" t="s">
        <v>71</v>
      </c>
      <c r="BX22" s="25" t="s">
        <v>3</v>
      </c>
    </row>
    <row r="23" spans="1:76" ht="12.75" customHeight="1" x14ac:dyDescent="0.2">
      <c r="A23" s="15" t="s">
        <v>14</v>
      </c>
      <c r="B23" s="17"/>
      <c r="C23" s="3"/>
      <c r="D23" s="17"/>
      <c r="E23" s="3"/>
      <c r="F23" s="17"/>
      <c r="G23" s="3"/>
      <c r="H23" s="17"/>
      <c r="I23" s="3"/>
      <c r="J23" s="17"/>
      <c r="K23" s="3"/>
      <c r="L23" s="17"/>
      <c r="M23" s="3"/>
      <c r="N23" s="17"/>
      <c r="O23" s="3"/>
      <c r="P23" s="17"/>
      <c r="Q23" s="3"/>
      <c r="R23" s="17"/>
      <c r="S23" s="3"/>
      <c r="T23" s="17"/>
      <c r="U23" s="3"/>
      <c r="V23" s="17"/>
      <c r="W23" s="3"/>
      <c r="X23" s="17"/>
      <c r="Y23" s="3"/>
      <c r="Z23" s="17"/>
      <c r="AA23" s="3"/>
      <c r="AB23" s="17"/>
      <c r="AC23" s="3"/>
      <c r="AD23" s="17"/>
      <c r="AE23" s="3"/>
      <c r="AF23" s="17"/>
      <c r="AG23" s="3"/>
      <c r="AH23" s="17"/>
      <c r="AI23" s="3"/>
      <c r="AJ23" s="17"/>
      <c r="AK23" s="3"/>
      <c r="AL23" s="17"/>
      <c r="AM23" s="3"/>
      <c r="AN23" s="17"/>
      <c r="AO23" s="3"/>
      <c r="AP23" s="17"/>
      <c r="AQ23" s="3"/>
      <c r="AR23" s="17"/>
      <c r="AS23" s="3"/>
      <c r="AT23" s="17"/>
      <c r="AU23" s="3"/>
      <c r="AV23" s="17"/>
      <c r="AW23" s="3"/>
      <c r="AX23" s="17"/>
      <c r="AY23" s="3"/>
      <c r="AZ23" s="17"/>
      <c r="BA23" s="3"/>
      <c r="BB23" s="17"/>
      <c r="BC23" s="3"/>
      <c r="BD23" s="17"/>
      <c r="BE23" s="3"/>
      <c r="BF23" s="17"/>
      <c r="BG23" s="3"/>
      <c r="BH23" s="17"/>
      <c r="BI23" s="3"/>
      <c r="BK23" s="56" t="s">
        <v>14</v>
      </c>
      <c r="BL23" s="30"/>
      <c r="BM23" s="21"/>
      <c r="BN23" s="22"/>
      <c r="BO23" s="23"/>
      <c r="BP23" s="24"/>
      <c r="BQ23" s="25"/>
      <c r="BR23" s="26"/>
      <c r="BS23" s="27"/>
      <c r="BT23" s="28"/>
      <c r="BU23" s="22"/>
      <c r="BV23" s="29"/>
      <c r="BW23" s="22"/>
      <c r="BX23" s="25"/>
    </row>
    <row r="24" spans="1:76" ht="12.75" customHeight="1" x14ac:dyDescent="0.2">
      <c r="A24" s="10" t="s">
        <v>24</v>
      </c>
      <c r="B24" s="19">
        <v>10.3</v>
      </c>
      <c r="C24" s="4">
        <f>IF(AND((B24&gt;0),(B$4&gt;0)),(B24/B$4*100),"")</f>
        <v>51.5</v>
      </c>
      <c r="D24" s="19">
        <v>9.6999999999999993</v>
      </c>
      <c r="E24" s="4">
        <f>IF(AND((D24&gt;0),(D$4&gt;0)),(D24/D$4*100),"")</f>
        <v>55.113636363636353</v>
      </c>
      <c r="F24" s="19">
        <v>8.1999999999999993</v>
      </c>
      <c r="G24" s="4">
        <f>IF(AND((F24&gt;0),(F$4&gt;0)),(F24/F$4*100),"")</f>
        <v>42.051282051282044</v>
      </c>
      <c r="H24" s="19">
        <v>9.6</v>
      </c>
      <c r="I24" s="4">
        <f>IF(AND((H24&gt;0),(H$4&gt;0)),(H24/H$4*100),"")</f>
        <v>50</v>
      </c>
      <c r="J24" s="19">
        <v>8.8000000000000007</v>
      </c>
      <c r="K24" s="4">
        <f>IF(AND((J24&gt;0),(J$4&gt;0)),(J24/J$4*100),"")</f>
        <v>50.285714285714292</v>
      </c>
      <c r="L24" s="19">
        <v>9.3000000000000007</v>
      </c>
      <c r="M24" s="4">
        <f>IF(AND((L24&gt;0),(L$4&gt;0)),(L24/L$4*100),"")</f>
        <v>52.247191011235962</v>
      </c>
      <c r="N24" s="19"/>
      <c r="O24" s="4" t="str">
        <f>IF(AND((N24&gt;0),(N$4&gt;0)),(N24/N$4*100),"")</f>
        <v/>
      </c>
      <c r="P24" s="19">
        <v>6.6</v>
      </c>
      <c r="Q24" s="4">
        <f>IF(AND((P24&gt;0),(P$4&gt;0)),(P24/P$4*100),"")</f>
        <v>41.25</v>
      </c>
      <c r="R24" s="19">
        <v>10.1</v>
      </c>
      <c r="S24" s="4">
        <f>IF(AND((R24&gt;0),(R$4&gt;0)),(R24/R$4*100),"")</f>
        <v>48.792270531400966</v>
      </c>
      <c r="T24" s="19">
        <v>8.5</v>
      </c>
      <c r="U24" s="4">
        <f>IF(AND((T24&gt;0),(T$4&gt;0)),(T24/T$4*100),"")</f>
        <v>46.195652173913047</v>
      </c>
      <c r="V24" s="19">
        <v>8.9</v>
      </c>
      <c r="W24" s="4">
        <f>IF(AND((V24&gt;0),(V$4&gt;0)),(V24/V$4*100),"")</f>
        <v>50.282485875706215</v>
      </c>
      <c r="X24" s="19">
        <v>9.6</v>
      </c>
      <c r="Y24" s="4">
        <f>IF(AND((X24&gt;0),(X$4&gt;0)),(X24/X$4*100),"")</f>
        <v>45.933014354066984</v>
      </c>
      <c r="Z24" s="19">
        <v>8.8000000000000007</v>
      </c>
      <c r="AA24" s="4">
        <f>IF(AND((Z24&gt;0),(Z$4&gt;0)),(Z24/Z$4*100),"")</f>
        <v>52.380952380952387</v>
      </c>
      <c r="AB24" s="19"/>
      <c r="AC24" s="4" t="str">
        <f>IF(AND((AB24&gt;0),(AB$4&gt;0)),(AB24/AB$4*100),"")</f>
        <v/>
      </c>
      <c r="AD24" s="19">
        <v>9.6</v>
      </c>
      <c r="AE24" s="4">
        <f t="shared" ref="AE24:AE25" si="168">IF(AND((AD24&gt;0),(AD$4&gt;0)),(AD24/AD$4*100),"")</f>
        <v>47.290640394088669</v>
      </c>
      <c r="AF24" s="19"/>
      <c r="AG24" s="4" t="str">
        <f t="shared" ref="AG24:AG25" si="169">IF(AND((AF24&gt;0),(AF$4&gt;0)),(AF24/AF$4*100),"")</f>
        <v/>
      </c>
      <c r="AH24" s="19"/>
      <c r="AI24" s="4" t="str">
        <f t="shared" ref="AI24:AI25" si="170">IF(AND((AH24&gt;0),(AH$4&gt;0)),(AH24/AH$4*100),"")</f>
        <v/>
      </c>
      <c r="AJ24" s="19"/>
      <c r="AK24" s="4" t="str">
        <f t="shared" ref="AK24:AK25" si="171">IF(AND((AJ24&gt;0),(AJ$4&gt;0)),(AJ24/AJ$4*100),"")</f>
        <v/>
      </c>
      <c r="AL24" s="19"/>
      <c r="AM24" s="4" t="str">
        <f t="shared" ref="AM24:AM25" si="172">IF(AND((AL24&gt;0),(AL$4&gt;0)),(AL24/AL$4*100),"")</f>
        <v/>
      </c>
      <c r="AN24" s="19"/>
      <c r="AO24" s="4" t="str">
        <f t="shared" ref="AO24:AO25" si="173">IF(AND((AN24&gt;0),(AN$4&gt;0)),(AN24/AN$4*100),"")</f>
        <v/>
      </c>
      <c r="AP24" s="19"/>
      <c r="AQ24" s="4" t="str">
        <f t="shared" ref="AQ24:AQ25" si="174">IF(AND((AP24&gt;0),(AP$4&gt;0)),(AP24/AP$4*100),"")</f>
        <v/>
      </c>
      <c r="AR24" s="19"/>
      <c r="AS24" s="4" t="str">
        <f t="shared" ref="AS24:AS25" si="175">IF(AND((AR24&gt;0),(AR$4&gt;0)),(AR24/AR$4*100),"")</f>
        <v/>
      </c>
      <c r="AT24" s="19"/>
      <c r="AU24" s="4" t="str">
        <f t="shared" ref="AU24:AU25" si="176">IF(AND((AT24&gt;0),(AT$4&gt;0)),(AT24/AT$4*100),"")</f>
        <v/>
      </c>
      <c r="AV24" s="19"/>
      <c r="AW24" s="4" t="str">
        <f t="shared" ref="AW24:AW25" si="177">IF(AND((AV24&gt;0),(AV$4&gt;0)),(AV24/AV$4*100),"")</f>
        <v/>
      </c>
      <c r="AX24" s="19"/>
      <c r="AY24" s="4" t="str">
        <f t="shared" ref="AY24:AY25" si="178">IF(AND((AX24&gt;0),(AX$4&gt;0)),(AX24/AX$4*100),"")</f>
        <v/>
      </c>
      <c r="AZ24" s="19"/>
      <c r="BA24" s="4" t="str">
        <f t="shared" ref="BA24:BA25" si="179">IF(AND((AZ24&gt;0),(AZ$4&gt;0)),(AZ24/AZ$4*100),"")</f>
        <v/>
      </c>
      <c r="BB24" s="19"/>
      <c r="BC24" s="4" t="str">
        <f t="shared" ref="BC24:BC25" si="180">IF(AND((BB24&gt;0),(BB$4&gt;0)),(BB24/BB$4*100),"")</f>
        <v/>
      </c>
      <c r="BD24" s="19"/>
      <c r="BE24" s="4" t="str">
        <f t="shared" ref="BE24:BE25" si="181">IF(AND((BD24&gt;0),(BD$4&gt;0)),(BD24/BD$4*100),"")</f>
        <v/>
      </c>
      <c r="BF24" s="19"/>
      <c r="BG24" s="4" t="str">
        <f t="shared" ref="BG24:BG25" si="182">IF(AND((BF24&gt;0),(BF$4&gt;0)),(BF24/BF$4*100),"")</f>
        <v/>
      </c>
      <c r="BH24" s="19"/>
      <c r="BI24" s="4" t="str">
        <f t="shared" ref="BI24:BI25" si="183">IF(AND((BH24&gt;0),(BH$4&gt;0)),(BH24/BH$4*100),"")</f>
        <v/>
      </c>
      <c r="BK24" s="57" t="s">
        <v>24</v>
      </c>
      <c r="BL24" s="30">
        <f t="shared" si="16"/>
        <v>13</v>
      </c>
      <c r="BM24" s="31">
        <f t="shared" si="17"/>
        <v>6.6</v>
      </c>
      <c r="BN24" s="32" t="str">
        <f t="shared" si="18"/>
        <v>–</v>
      </c>
      <c r="BO24" s="33">
        <f t="shared" si="19"/>
        <v>10.3</v>
      </c>
      <c r="BP24" s="34">
        <f t="shared" si="20"/>
        <v>41.25</v>
      </c>
      <c r="BQ24" s="35" t="str">
        <f t="shared" si="41"/>
        <v>–</v>
      </c>
      <c r="BR24" s="36">
        <f t="shared" si="21"/>
        <v>55.113636363636353</v>
      </c>
      <c r="BS24" s="37">
        <f t="shared" si="22"/>
        <v>9.0769230769230766</v>
      </c>
      <c r="BT24" s="38">
        <f t="shared" si="22"/>
        <v>48.717141493999755</v>
      </c>
      <c r="BU24" s="32">
        <f t="shared" si="23"/>
        <v>0.96708655778912778</v>
      </c>
      <c r="BV24" s="39">
        <f t="shared" si="23"/>
        <v>4.0562951462127916</v>
      </c>
      <c r="BW24" s="32">
        <f t="shared" si="24"/>
        <v>10.3</v>
      </c>
      <c r="BX24" s="35">
        <f t="shared" si="24"/>
        <v>51.5</v>
      </c>
    </row>
    <row r="25" spans="1:76" ht="12.75" customHeight="1" x14ac:dyDescent="0.2">
      <c r="A25" s="10" t="s">
        <v>25</v>
      </c>
      <c r="B25" s="19">
        <v>1.6</v>
      </c>
      <c r="C25" s="4">
        <f>IF(AND((B25&gt;0),(B$4&gt;0)),(B25/B$4*100),"")</f>
        <v>8</v>
      </c>
      <c r="D25" s="19">
        <v>1.6</v>
      </c>
      <c r="E25" s="4">
        <f>IF(AND((D25&gt;0),(D$4&gt;0)),(D25/D$4*100),"")</f>
        <v>9.0909090909090917</v>
      </c>
      <c r="F25" s="19">
        <v>1</v>
      </c>
      <c r="G25" s="4">
        <f>IF(AND((F25&gt;0),(F$4&gt;0)),(F25/F$4*100),"")</f>
        <v>5.1282051282051277</v>
      </c>
      <c r="H25" s="19">
        <v>1.8</v>
      </c>
      <c r="I25" s="4">
        <f>IF(AND((H25&gt;0),(H$4&gt;0)),(H25/H$4*100),"")</f>
        <v>9.375</v>
      </c>
      <c r="J25" s="19"/>
      <c r="K25" s="4" t="str">
        <f>IF(AND((J25&gt;0),(J$4&gt;0)),(J25/J$4*100),"")</f>
        <v/>
      </c>
      <c r="L25" s="19">
        <v>1.2</v>
      </c>
      <c r="M25" s="4">
        <f>IF(AND((L25&gt;0),(L$4&gt;0)),(L25/L$4*100),"")</f>
        <v>6.7415730337078648</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v>1.7</v>
      </c>
      <c r="Y25" s="4">
        <f>IF(AND((X25&gt;0),(X$4&gt;0)),(X25/X$4*100),"")</f>
        <v>8.133971291866029</v>
      </c>
      <c r="Z25" s="19"/>
      <c r="AA25" s="4" t="str">
        <f>IF(AND((Z25&gt;0),(Z$4&gt;0)),(Z25/Z$4*100),"")</f>
        <v/>
      </c>
      <c r="AB25" s="19"/>
      <c r="AC25" s="4" t="str">
        <f>IF(AND((AB25&gt;0),(AB$4&gt;0)),(AB25/AB$4*100),"")</f>
        <v/>
      </c>
      <c r="AD25" s="19">
        <v>2</v>
      </c>
      <c r="AE25" s="4">
        <f t="shared" si="168"/>
        <v>9.8522167487684715</v>
      </c>
      <c r="AF25" s="19"/>
      <c r="AG25" s="4" t="str">
        <f t="shared" si="169"/>
        <v/>
      </c>
      <c r="AH25" s="19"/>
      <c r="AI25" s="4" t="str">
        <f t="shared" si="170"/>
        <v/>
      </c>
      <c r="AJ25" s="19"/>
      <c r="AK25" s="4" t="str">
        <f t="shared" si="171"/>
        <v/>
      </c>
      <c r="AL25" s="19"/>
      <c r="AM25" s="4" t="str">
        <f t="shared" si="172"/>
        <v/>
      </c>
      <c r="AN25" s="19"/>
      <c r="AO25" s="4" t="str">
        <f t="shared" si="173"/>
        <v/>
      </c>
      <c r="AP25" s="19"/>
      <c r="AQ25" s="4" t="str">
        <f t="shared" si="174"/>
        <v/>
      </c>
      <c r="AR25" s="19"/>
      <c r="AS25" s="4" t="str">
        <f t="shared" si="175"/>
        <v/>
      </c>
      <c r="AT25" s="19"/>
      <c r="AU25" s="4" t="str">
        <f t="shared" si="176"/>
        <v/>
      </c>
      <c r="AV25" s="19"/>
      <c r="AW25" s="4" t="str">
        <f t="shared" si="177"/>
        <v/>
      </c>
      <c r="AX25" s="19"/>
      <c r="AY25" s="4" t="str">
        <f t="shared" si="178"/>
        <v/>
      </c>
      <c r="AZ25" s="19"/>
      <c r="BA25" s="4" t="str">
        <f t="shared" si="179"/>
        <v/>
      </c>
      <c r="BB25" s="19"/>
      <c r="BC25" s="4" t="str">
        <f t="shared" si="180"/>
        <v/>
      </c>
      <c r="BD25" s="19"/>
      <c r="BE25" s="4" t="str">
        <f t="shared" si="181"/>
        <v/>
      </c>
      <c r="BF25" s="19"/>
      <c r="BG25" s="4" t="str">
        <f t="shared" si="182"/>
        <v/>
      </c>
      <c r="BH25" s="19"/>
      <c r="BI25" s="4" t="str">
        <f t="shared" si="183"/>
        <v/>
      </c>
      <c r="BK25" s="57" t="s">
        <v>25</v>
      </c>
      <c r="BL25" s="30">
        <f t="shared" si="16"/>
        <v>7</v>
      </c>
      <c r="BM25" s="31">
        <f t="shared" si="17"/>
        <v>1</v>
      </c>
      <c r="BN25" s="32" t="str">
        <f t="shared" si="18"/>
        <v>–</v>
      </c>
      <c r="BO25" s="33">
        <f t="shared" si="19"/>
        <v>2</v>
      </c>
      <c r="BP25" s="34">
        <f t="shared" si="20"/>
        <v>5.1282051282051277</v>
      </c>
      <c r="BQ25" s="35" t="str">
        <f t="shared" si="41"/>
        <v>–</v>
      </c>
      <c r="BR25" s="36">
        <f t="shared" si="21"/>
        <v>9.8522167487684715</v>
      </c>
      <c r="BS25" s="37">
        <f t="shared" si="22"/>
        <v>1.5571428571428572</v>
      </c>
      <c r="BT25" s="38">
        <f t="shared" si="22"/>
        <v>8.045982184779513</v>
      </c>
      <c r="BU25" s="32">
        <f t="shared" si="23"/>
        <v>0.34572215654165056</v>
      </c>
      <c r="BV25" s="39">
        <f t="shared" si="23"/>
        <v>1.6505254982393553</v>
      </c>
      <c r="BW25" s="32">
        <f t="shared" si="24"/>
        <v>1.6</v>
      </c>
      <c r="BX25" s="35">
        <f t="shared" si="24"/>
        <v>8</v>
      </c>
    </row>
    <row r="26" spans="1:76" ht="12.75" customHeight="1" x14ac:dyDescent="0.2">
      <c r="A26" s="10" t="s">
        <v>26</v>
      </c>
      <c r="B26" s="66">
        <f>IF(AND((B25&gt;0),(B24&gt;0)),(B25/B24),"")</f>
        <v>0.1553398058252427</v>
      </c>
      <c r="C26" s="4" t="s">
        <v>3</v>
      </c>
      <c r="D26" s="66">
        <f>IF(AND((D25&gt;0),(D24&gt;0)),(D25/D24),"")</f>
        <v>0.16494845360824745</v>
      </c>
      <c r="E26" s="4" t="s">
        <v>3</v>
      </c>
      <c r="F26" s="66">
        <f>IF(AND((F25&gt;0),(F24&gt;0)),(F25/F24),"")</f>
        <v>0.12195121951219513</v>
      </c>
      <c r="G26" s="4" t="s">
        <v>3</v>
      </c>
      <c r="H26" s="66">
        <f>IF(AND((H25&gt;0),(H24&gt;0)),(H25/H24),"")</f>
        <v>0.1875</v>
      </c>
      <c r="I26" s="4" t="s">
        <v>3</v>
      </c>
      <c r="J26" s="66" t="str">
        <f>IF(AND((J25&gt;0),(J24&gt;0)),(J25/J24),"")</f>
        <v/>
      </c>
      <c r="K26" s="4" t="s">
        <v>3</v>
      </c>
      <c r="L26" s="66">
        <f>IF(AND((L25&gt;0),(L24&gt;0)),(L25/L24),"")</f>
        <v>0.12903225806451613</v>
      </c>
      <c r="M26" s="4" t="s">
        <v>3</v>
      </c>
      <c r="N26" s="66" t="str">
        <f>IF(AND((N25&gt;0),(N24&gt;0)),(N25/N24),"")</f>
        <v/>
      </c>
      <c r="O26" s="4" t="s">
        <v>3</v>
      </c>
      <c r="P26" s="66" t="str">
        <f>IF(AND((P25&gt;0),(P24&gt;0)),(P25/P24),"")</f>
        <v/>
      </c>
      <c r="Q26" s="4" t="s">
        <v>3</v>
      </c>
      <c r="R26" s="66" t="str">
        <f>IF(AND((R25&gt;0),(R24&gt;0)),(R25/R24),"")</f>
        <v/>
      </c>
      <c r="S26" s="4" t="s">
        <v>3</v>
      </c>
      <c r="T26" s="66" t="str">
        <f>IF(AND((T25&gt;0),(T24&gt;0)),(T25/T24),"")</f>
        <v/>
      </c>
      <c r="U26" s="4" t="s">
        <v>3</v>
      </c>
      <c r="V26" s="66" t="str">
        <f>IF(AND((V25&gt;0),(V24&gt;0)),(V25/V24),"")</f>
        <v/>
      </c>
      <c r="W26" s="4" t="s">
        <v>3</v>
      </c>
      <c r="X26" s="66">
        <f>IF(AND((X25&gt;0),(X24&gt;0)),(X25/X24),"")</f>
        <v>0.17708333333333334</v>
      </c>
      <c r="Y26" s="4" t="s">
        <v>3</v>
      </c>
      <c r="Z26" s="66" t="str">
        <f>IF(AND((Z25&gt;0),(Z24&gt;0)),(Z25/Z24),"")</f>
        <v/>
      </c>
      <c r="AA26" s="4" t="s">
        <v>3</v>
      </c>
      <c r="AB26" s="66" t="str">
        <f>IF(AND((AB25&gt;0),(AB24&gt;0)),(AB25/AB24),"")</f>
        <v/>
      </c>
      <c r="AC26" s="4" t="s">
        <v>3</v>
      </c>
      <c r="AD26" s="66">
        <f t="shared" ref="AD26" si="184">IF(AND((AD25&gt;0),(AD24&gt;0)),(AD25/AD24),"")</f>
        <v>0.20833333333333334</v>
      </c>
      <c r="AE26" s="4" t="s">
        <v>3</v>
      </c>
      <c r="AF26" s="66" t="str">
        <f t="shared" ref="AF26" si="185">IF(AND((AF25&gt;0),(AF24&gt;0)),(AF25/AF24),"")</f>
        <v/>
      </c>
      <c r="AG26" s="4" t="s">
        <v>3</v>
      </c>
      <c r="AH26" s="66" t="str">
        <f t="shared" ref="AH26" si="186">IF(AND((AH25&gt;0),(AH24&gt;0)),(AH25/AH24),"")</f>
        <v/>
      </c>
      <c r="AI26" s="4" t="s">
        <v>3</v>
      </c>
      <c r="AJ26" s="66" t="str">
        <f t="shared" ref="AJ26" si="187">IF(AND((AJ25&gt;0),(AJ24&gt;0)),(AJ25/AJ24),"")</f>
        <v/>
      </c>
      <c r="AK26" s="4" t="s">
        <v>3</v>
      </c>
      <c r="AL26" s="66" t="str">
        <f t="shared" ref="AL26" si="188">IF(AND((AL25&gt;0),(AL24&gt;0)),(AL25/AL24),"")</f>
        <v/>
      </c>
      <c r="AM26" s="4" t="s">
        <v>3</v>
      </c>
      <c r="AN26" s="66" t="str">
        <f t="shared" ref="AN26" si="189">IF(AND((AN25&gt;0),(AN24&gt;0)),(AN25/AN24),"")</f>
        <v/>
      </c>
      <c r="AO26" s="4" t="s">
        <v>3</v>
      </c>
      <c r="AP26" s="66" t="str">
        <f t="shared" ref="AP26" si="190">IF(AND((AP25&gt;0),(AP24&gt;0)),(AP25/AP24),"")</f>
        <v/>
      </c>
      <c r="AQ26" s="4" t="s">
        <v>3</v>
      </c>
      <c r="AR26" s="66" t="str">
        <f t="shared" ref="AR26" si="191">IF(AND((AR25&gt;0),(AR24&gt;0)),(AR25/AR24),"")</f>
        <v/>
      </c>
      <c r="AS26" s="4" t="s">
        <v>3</v>
      </c>
      <c r="AT26" s="66" t="str">
        <f t="shared" ref="AT26" si="192">IF(AND((AT25&gt;0),(AT24&gt;0)),(AT25/AT24),"")</f>
        <v/>
      </c>
      <c r="AU26" s="4" t="s">
        <v>3</v>
      </c>
      <c r="AV26" s="66" t="str">
        <f t="shared" ref="AV26" si="193">IF(AND((AV25&gt;0),(AV24&gt;0)),(AV25/AV24),"")</f>
        <v/>
      </c>
      <c r="AW26" s="4" t="s">
        <v>3</v>
      </c>
      <c r="AX26" s="66" t="str">
        <f t="shared" ref="AX26" si="194">IF(AND((AX25&gt;0),(AX24&gt;0)),(AX25/AX24),"")</f>
        <v/>
      </c>
      <c r="AY26" s="4" t="s">
        <v>3</v>
      </c>
      <c r="AZ26" s="66" t="str">
        <f t="shared" ref="AZ26" si="195">IF(AND((AZ25&gt;0),(AZ24&gt;0)),(AZ25/AZ24),"")</f>
        <v/>
      </c>
      <c r="BA26" s="4" t="s">
        <v>3</v>
      </c>
      <c r="BB26" s="66" t="str">
        <f t="shared" ref="BB26" si="196">IF(AND((BB25&gt;0),(BB24&gt;0)),(BB25/BB24),"")</f>
        <v/>
      </c>
      <c r="BC26" s="4" t="s">
        <v>3</v>
      </c>
      <c r="BD26" s="66" t="str">
        <f t="shared" ref="BD26" si="197">IF(AND((BD25&gt;0),(BD24&gt;0)),(BD25/BD24),"")</f>
        <v/>
      </c>
      <c r="BE26" s="4" t="s">
        <v>3</v>
      </c>
      <c r="BF26" s="66" t="str">
        <f t="shared" ref="BF26" si="198">IF(AND((BF25&gt;0),(BF24&gt;0)),(BF25/BF24),"")</f>
        <v/>
      </c>
      <c r="BG26" s="4" t="s">
        <v>3</v>
      </c>
      <c r="BH26" s="66" t="str">
        <f t="shared" ref="BH26" si="199">IF(AND((BH25&gt;0),(BH24&gt;0)),(BH25/BH24),"")</f>
        <v/>
      </c>
      <c r="BI26" s="4" t="s">
        <v>3</v>
      </c>
      <c r="BK26" s="57" t="s">
        <v>26</v>
      </c>
      <c r="BL26" s="30">
        <f t="shared" si="16"/>
        <v>7</v>
      </c>
      <c r="BM26" s="40">
        <f t="shared" si="17"/>
        <v>0.12195121951219513</v>
      </c>
      <c r="BN26" s="22" t="str">
        <f t="shared" si="18"/>
        <v>–</v>
      </c>
      <c r="BO26" s="41">
        <f t="shared" si="19"/>
        <v>0.20833333333333334</v>
      </c>
      <c r="BP26" s="24" t="str">
        <f t="shared" si="20"/>
        <v/>
      </c>
      <c r="BQ26" s="6" t="s">
        <v>3</v>
      </c>
      <c r="BR26" s="26" t="str">
        <f t="shared" si="21"/>
        <v/>
      </c>
      <c r="BS26" s="42">
        <f t="shared" si="22"/>
        <v>0.16345548623955258</v>
      </c>
      <c r="BT26" s="28" t="s">
        <v>3</v>
      </c>
      <c r="BU26" s="43">
        <f t="shared" si="23"/>
        <v>3.0966471203755227E-2</v>
      </c>
      <c r="BV26" s="29" t="s">
        <v>3</v>
      </c>
      <c r="BW26" s="43">
        <f>BW25/BW24</f>
        <v>0.1553398058252427</v>
      </c>
      <c r="BX26" s="25" t="s">
        <v>3</v>
      </c>
    </row>
    <row r="27" spans="1:76" ht="12.75" customHeight="1" x14ac:dyDescent="0.2">
      <c r="A27" s="15" t="s">
        <v>15</v>
      </c>
      <c r="B27" s="17"/>
      <c r="C27" s="3"/>
      <c r="D27" s="17"/>
      <c r="E27" s="3"/>
      <c r="F27" s="17"/>
      <c r="G27" s="3"/>
      <c r="H27" s="17"/>
      <c r="I27" s="3"/>
      <c r="J27" s="17"/>
      <c r="K27" s="3"/>
      <c r="L27" s="17"/>
      <c r="M27" s="3"/>
      <c r="N27" s="17"/>
      <c r="O27" s="3"/>
      <c r="P27" s="17"/>
      <c r="Q27" s="3"/>
      <c r="R27" s="17"/>
      <c r="S27" s="3"/>
      <c r="T27" s="17"/>
      <c r="U27" s="3"/>
      <c r="V27" s="17"/>
      <c r="W27" s="3"/>
      <c r="X27" s="17"/>
      <c r="Y27" s="3"/>
      <c r="Z27" s="17"/>
      <c r="AA27" s="3"/>
      <c r="AB27" s="17"/>
      <c r="AC27" s="3"/>
      <c r="AD27" s="17"/>
      <c r="AE27" s="3"/>
      <c r="AF27" s="17"/>
      <c r="AG27" s="3"/>
      <c r="AH27" s="17"/>
      <c r="AI27" s="3"/>
      <c r="AJ27" s="17"/>
      <c r="AK27" s="3"/>
      <c r="AL27" s="17"/>
      <c r="AM27" s="3"/>
      <c r="AN27" s="17"/>
      <c r="AO27" s="3"/>
      <c r="AP27" s="17"/>
      <c r="AQ27" s="3"/>
      <c r="AR27" s="17"/>
      <c r="AS27" s="3"/>
      <c r="AT27" s="17"/>
      <c r="AU27" s="3"/>
      <c r="AV27" s="17"/>
      <c r="AW27" s="3"/>
      <c r="AX27" s="17"/>
      <c r="AY27" s="3"/>
      <c r="AZ27" s="17"/>
      <c r="BA27" s="3"/>
      <c r="BB27" s="17"/>
      <c r="BC27" s="3"/>
      <c r="BD27" s="17"/>
      <c r="BE27" s="3"/>
      <c r="BF27" s="17"/>
      <c r="BG27" s="3"/>
      <c r="BH27" s="17"/>
      <c r="BI27" s="3"/>
      <c r="BK27" s="56" t="s">
        <v>15</v>
      </c>
      <c r="BL27" s="30"/>
      <c r="BM27" s="21"/>
      <c r="BN27" s="22"/>
      <c r="BO27" s="23"/>
      <c r="BP27" s="24"/>
      <c r="BQ27" s="25"/>
      <c r="BR27" s="26"/>
      <c r="BS27" s="27"/>
      <c r="BT27" s="28"/>
      <c r="BU27" s="22"/>
      <c r="BV27" s="29"/>
      <c r="BW27" s="22"/>
      <c r="BX27" s="25"/>
    </row>
    <row r="28" spans="1:76" ht="12.75" customHeight="1" x14ac:dyDescent="0.2">
      <c r="A28" s="10" t="s">
        <v>24</v>
      </c>
      <c r="B28" s="19">
        <v>11.4</v>
      </c>
      <c r="C28" s="4">
        <f>IF(AND((B28&gt;0),(B$4&gt;0)),(B28/B$4*100),"")</f>
        <v>57.000000000000007</v>
      </c>
      <c r="D28" s="19">
        <v>11.2</v>
      </c>
      <c r="E28" s="4">
        <f>IF(AND((D28&gt;0),(D$4&gt;0)),(D28/D$4*100),"")</f>
        <v>63.636363636363626</v>
      </c>
      <c r="F28" s="19">
        <v>9.3000000000000007</v>
      </c>
      <c r="G28" s="4">
        <f>IF(AND((F28&gt;0),(F$4&gt;0)),(F28/F$4*100),"")</f>
        <v>47.692307692307693</v>
      </c>
      <c r="H28" s="19">
        <v>11.6</v>
      </c>
      <c r="I28" s="4">
        <f>IF(AND((H28&gt;0),(H$4&gt;0)),(H28/H$4*100),"")</f>
        <v>60.416666666666664</v>
      </c>
      <c r="J28" s="19">
        <v>10.3</v>
      </c>
      <c r="K28" s="4">
        <f>IF(AND((J28&gt;0),(J$4&gt;0)),(J28/J$4*100),"")</f>
        <v>58.857142857142861</v>
      </c>
      <c r="L28" s="19">
        <v>10.8</v>
      </c>
      <c r="M28" s="4">
        <f>IF(AND((L28&gt;0),(L$4&gt;0)),(L28/L$4*100),"")</f>
        <v>60.674157303370791</v>
      </c>
      <c r="N28" s="19">
        <v>10.6</v>
      </c>
      <c r="O28" s="4">
        <f>IF(AND((N28&gt;0),(N$4&gt;0)),(N28/N$4*100),"")</f>
        <v>61.627906976744185</v>
      </c>
      <c r="P28" s="19">
        <v>8.1</v>
      </c>
      <c r="Q28" s="4">
        <f>IF(AND((P28&gt;0),(P$4&gt;0)),(P28/P$4*100),"")</f>
        <v>50.625</v>
      </c>
      <c r="R28" s="19">
        <v>11.7</v>
      </c>
      <c r="S28" s="4">
        <f>IF(AND((R28&gt;0),(R$4&gt;0)),(R28/R$4*100),"")</f>
        <v>56.521739130434781</v>
      </c>
      <c r="T28" s="19">
        <v>10.8</v>
      </c>
      <c r="U28" s="4">
        <f>IF(AND((T28&gt;0),(T$4&gt;0)),(T28/T$4*100),"")</f>
        <v>58.695652173913047</v>
      </c>
      <c r="V28" s="19">
        <v>10.8</v>
      </c>
      <c r="W28" s="4">
        <f>IF(AND((V28&gt;0),(V$4&gt;0)),(V28/V$4*100),"")</f>
        <v>61.016949152542374</v>
      </c>
      <c r="X28" s="19">
        <v>12</v>
      </c>
      <c r="Y28" s="4">
        <f>IF(AND((X28&gt;0),(X$4&gt;0)),(X28/X$4*100),"")</f>
        <v>57.41626794258373</v>
      </c>
      <c r="Z28" s="19">
        <v>10.4</v>
      </c>
      <c r="AA28" s="4">
        <f>IF(AND((Z28&gt;0),(Z$4&gt;0)),(Z28/Z$4*100),"")</f>
        <v>61.904761904761905</v>
      </c>
      <c r="AB28" s="19">
        <v>10.3</v>
      </c>
      <c r="AC28" s="4">
        <f>IF(AND((AB28&gt;0),(AB$4&gt;0)),(AB28/AB$4*100),"")</f>
        <v>56.593406593406606</v>
      </c>
      <c r="AD28" s="19">
        <v>11.8</v>
      </c>
      <c r="AE28" s="4">
        <f t="shared" ref="AE28:AE29" si="200">IF(AND((AD28&gt;0),(AD$4&gt;0)),(AD28/AD$4*100),"")</f>
        <v>58.128078817734</v>
      </c>
      <c r="AF28" s="19"/>
      <c r="AG28" s="4" t="str">
        <f t="shared" ref="AG28:AG29" si="201">IF(AND((AF28&gt;0),(AF$4&gt;0)),(AF28/AF$4*100),"")</f>
        <v/>
      </c>
      <c r="AH28" s="19"/>
      <c r="AI28" s="4" t="str">
        <f t="shared" ref="AI28:AI29" si="202">IF(AND((AH28&gt;0),(AH$4&gt;0)),(AH28/AH$4*100),"")</f>
        <v/>
      </c>
      <c r="AJ28" s="19"/>
      <c r="AK28" s="4" t="str">
        <f t="shared" ref="AK28:AK29" si="203">IF(AND((AJ28&gt;0),(AJ$4&gt;0)),(AJ28/AJ$4*100),"")</f>
        <v/>
      </c>
      <c r="AL28" s="19"/>
      <c r="AM28" s="4" t="str">
        <f t="shared" ref="AM28:AM29" si="204">IF(AND((AL28&gt;0),(AL$4&gt;0)),(AL28/AL$4*100),"")</f>
        <v/>
      </c>
      <c r="AN28" s="19"/>
      <c r="AO28" s="4" t="str">
        <f t="shared" ref="AO28:AO29" si="205">IF(AND((AN28&gt;0),(AN$4&gt;0)),(AN28/AN$4*100),"")</f>
        <v/>
      </c>
      <c r="AP28" s="19"/>
      <c r="AQ28" s="4" t="str">
        <f t="shared" ref="AQ28:AQ29" si="206">IF(AND((AP28&gt;0),(AP$4&gt;0)),(AP28/AP$4*100),"")</f>
        <v/>
      </c>
      <c r="AR28" s="19"/>
      <c r="AS28" s="4" t="str">
        <f t="shared" ref="AS28:AS29" si="207">IF(AND((AR28&gt;0),(AR$4&gt;0)),(AR28/AR$4*100),"")</f>
        <v/>
      </c>
      <c r="AT28" s="19"/>
      <c r="AU28" s="4" t="str">
        <f t="shared" ref="AU28:AU29" si="208">IF(AND((AT28&gt;0),(AT$4&gt;0)),(AT28/AT$4*100),"")</f>
        <v/>
      </c>
      <c r="AV28" s="19"/>
      <c r="AW28" s="4" t="str">
        <f t="shared" ref="AW28:AW29" si="209">IF(AND((AV28&gt;0),(AV$4&gt;0)),(AV28/AV$4*100),"")</f>
        <v/>
      </c>
      <c r="AX28" s="19"/>
      <c r="AY28" s="4" t="str">
        <f t="shared" ref="AY28:AY29" si="210">IF(AND((AX28&gt;0),(AX$4&gt;0)),(AX28/AX$4*100),"")</f>
        <v/>
      </c>
      <c r="AZ28" s="19"/>
      <c r="BA28" s="4" t="str">
        <f t="shared" ref="BA28:BA29" si="211">IF(AND((AZ28&gt;0),(AZ$4&gt;0)),(AZ28/AZ$4*100),"")</f>
        <v/>
      </c>
      <c r="BB28" s="19"/>
      <c r="BC28" s="4" t="str">
        <f t="shared" ref="BC28:BC29" si="212">IF(AND((BB28&gt;0),(BB$4&gt;0)),(BB28/BB$4*100),"")</f>
        <v/>
      </c>
      <c r="BD28" s="19"/>
      <c r="BE28" s="4" t="str">
        <f t="shared" ref="BE28:BE29" si="213">IF(AND((BD28&gt;0),(BD$4&gt;0)),(BD28/BD$4*100),"")</f>
        <v/>
      </c>
      <c r="BF28" s="19"/>
      <c r="BG28" s="4" t="str">
        <f t="shared" ref="BG28:BG29" si="214">IF(AND((BF28&gt;0),(BF$4&gt;0)),(BF28/BF$4*100),"")</f>
        <v/>
      </c>
      <c r="BH28" s="19"/>
      <c r="BI28" s="4" t="str">
        <f t="shared" ref="BI28:BI29" si="215">IF(AND((BH28&gt;0),(BH$4&gt;0)),(BH28/BH$4*100),"")</f>
        <v/>
      </c>
      <c r="BK28" s="57" t="s">
        <v>24</v>
      </c>
      <c r="BL28" s="30">
        <f t="shared" si="16"/>
        <v>15</v>
      </c>
      <c r="BM28" s="31">
        <f t="shared" si="17"/>
        <v>8.1</v>
      </c>
      <c r="BN28" s="32" t="str">
        <f t="shared" si="18"/>
        <v>–</v>
      </c>
      <c r="BO28" s="33">
        <f t="shared" si="19"/>
        <v>12</v>
      </c>
      <c r="BP28" s="34">
        <f t="shared" si="20"/>
        <v>47.692307692307693</v>
      </c>
      <c r="BQ28" s="35" t="str">
        <f t="shared" si="41"/>
        <v>–</v>
      </c>
      <c r="BR28" s="36">
        <f t="shared" si="21"/>
        <v>63.636363636363626</v>
      </c>
      <c r="BS28" s="37">
        <f t="shared" si="22"/>
        <v>10.74</v>
      </c>
      <c r="BT28" s="38">
        <f t="shared" si="22"/>
        <v>58.05376005653148</v>
      </c>
      <c r="BU28" s="32">
        <f t="shared" si="23"/>
        <v>1.021063870955891</v>
      </c>
      <c r="BV28" s="39">
        <f t="shared" si="23"/>
        <v>4.2224415224231162</v>
      </c>
      <c r="BW28" s="32">
        <f t="shared" si="24"/>
        <v>11.4</v>
      </c>
      <c r="BX28" s="35">
        <f t="shared" si="24"/>
        <v>57.000000000000007</v>
      </c>
    </row>
    <row r="29" spans="1:76" ht="12.75" customHeight="1" x14ac:dyDescent="0.2">
      <c r="A29" s="10" t="s">
        <v>25</v>
      </c>
      <c r="B29" s="19">
        <v>2.1</v>
      </c>
      <c r="C29" s="4">
        <f>IF(AND((B29&gt;0),(B$4&gt;0)),(B29/B$4*100),"")</f>
        <v>10.500000000000002</v>
      </c>
      <c r="D29" s="19"/>
      <c r="E29" s="4" t="str">
        <f>IF(AND((D29&gt;0),(D$4&gt;0)),(D29/D$4*100),"")</f>
        <v/>
      </c>
      <c r="F29" s="19"/>
      <c r="G29" s="4" t="str">
        <f>IF(AND((F29&gt;0),(F$4&gt;0)),(F29/F$4*100),"")</f>
        <v/>
      </c>
      <c r="H29" s="19">
        <v>1.9</v>
      </c>
      <c r="I29" s="4">
        <f>IF(AND((H29&gt;0),(H$4&gt;0)),(H29/H$4*100),"")</f>
        <v>9.8958333333333321</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v>2.1</v>
      </c>
      <c r="AE29" s="4">
        <f t="shared" si="200"/>
        <v>10.344827586206897</v>
      </c>
      <c r="AF29" s="19"/>
      <c r="AG29" s="4" t="str">
        <f t="shared" si="201"/>
        <v/>
      </c>
      <c r="AH29" s="19"/>
      <c r="AI29" s="4" t="str">
        <f t="shared" si="202"/>
        <v/>
      </c>
      <c r="AJ29" s="19"/>
      <c r="AK29" s="4" t="str">
        <f t="shared" si="203"/>
        <v/>
      </c>
      <c r="AL29" s="19"/>
      <c r="AM29" s="4" t="str">
        <f t="shared" si="204"/>
        <v/>
      </c>
      <c r="AN29" s="19"/>
      <c r="AO29" s="4" t="str">
        <f t="shared" si="205"/>
        <v/>
      </c>
      <c r="AP29" s="19"/>
      <c r="AQ29" s="4" t="str">
        <f t="shared" si="206"/>
        <v/>
      </c>
      <c r="AR29" s="19"/>
      <c r="AS29" s="4" t="str">
        <f t="shared" si="207"/>
        <v/>
      </c>
      <c r="AT29" s="19"/>
      <c r="AU29" s="4" t="str">
        <f t="shared" si="208"/>
        <v/>
      </c>
      <c r="AV29" s="19"/>
      <c r="AW29" s="4" t="str">
        <f t="shared" si="209"/>
        <v/>
      </c>
      <c r="AX29" s="19"/>
      <c r="AY29" s="4" t="str">
        <f t="shared" si="210"/>
        <v/>
      </c>
      <c r="AZ29" s="19"/>
      <c r="BA29" s="4" t="str">
        <f t="shared" si="211"/>
        <v/>
      </c>
      <c r="BB29" s="19"/>
      <c r="BC29" s="4" t="str">
        <f t="shared" si="212"/>
        <v/>
      </c>
      <c r="BD29" s="19"/>
      <c r="BE29" s="4" t="str">
        <f t="shared" si="213"/>
        <v/>
      </c>
      <c r="BF29" s="19"/>
      <c r="BG29" s="4" t="str">
        <f t="shared" si="214"/>
        <v/>
      </c>
      <c r="BH29" s="19"/>
      <c r="BI29" s="4" t="str">
        <f t="shared" si="215"/>
        <v/>
      </c>
      <c r="BK29" s="57" t="s">
        <v>25</v>
      </c>
      <c r="BL29" s="30">
        <f t="shared" si="16"/>
        <v>3</v>
      </c>
      <c r="BM29" s="31">
        <f t="shared" si="17"/>
        <v>1.9</v>
      </c>
      <c r="BN29" s="32" t="str">
        <f t="shared" si="18"/>
        <v>–</v>
      </c>
      <c r="BO29" s="33">
        <f t="shared" si="19"/>
        <v>2.1</v>
      </c>
      <c r="BP29" s="34">
        <f t="shared" si="20"/>
        <v>9.8958333333333321</v>
      </c>
      <c r="BQ29" s="35" t="str">
        <f t="shared" si="41"/>
        <v>–</v>
      </c>
      <c r="BR29" s="36">
        <f t="shared" si="21"/>
        <v>10.500000000000002</v>
      </c>
      <c r="BS29" s="37">
        <f t="shared" si="22"/>
        <v>2.0333333333333332</v>
      </c>
      <c r="BT29" s="38">
        <f t="shared" si="22"/>
        <v>10.246886973180077</v>
      </c>
      <c r="BU29" s="32">
        <f t="shared" si="23"/>
        <v>0.11547005383792526</v>
      </c>
      <c r="BV29" s="39">
        <f t="shared" si="23"/>
        <v>0.31376521961146464</v>
      </c>
      <c r="BW29" s="32">
        <f t="shared" si="24"/>
        <v>2.1</v>
      </c>
      <c r="BX29" s="35">
        <f t="shared" si="24"/>
        <v>10.500000000000002</v>
      </c>
    </row>
    <row r="30" spans="1:76" ht="12.75" customHeight="1" thickBot="1" x14ac:dyDescent="0.25">
      <c r="A30" s="10" t="s">
        <v>26</v>
      </c>
      <c r="B30" s="66">
        <f>IF(AND((B29&gt;0),(B28&gt;0)),(B29/B28),"")</f>
        <v>0.18421052631578946</v>
      </c>
      <c r="C30" s="4" t="s">
        <v>3</v>
      </c>
      <c r="D30" s="66" t="str">
        <f>IF(AND((D29&gt;0),(D28&gt;0)),(D29/D28),"")</f>
        <v/>
      </c>
      <c r="E30" s="4" t="s">
        <v>3</v>
      </c>
      <c r="F30" s="66" t="str">
        <f>IF(AND((F29&gt;0),(F28&gt;0)),(F29/F28),"")</f>
        <v/>
      </c>
      <c r="G30" s="4" t="s">
        <v>3</v>
      </c>
      <c r="H30" s="66">
        <f>IF(AND((H29&gt;0),(H28&gt;0)),(H29/H28),"")</f>
        <v>0.16379310344827586</v>
      </c>
      <c r="I30" s="4" t="s">
        <v>3</v>
      </c>
      <c r="J30" s="66" t="str">
        <f>IF(AND((J29&gt;0),(J28&gt;0)),(J29/J28),"")</f>
        <v/>
      </c>
      <c r="K30" s="4" t="s">
        <v>3</v>
      </c>
      <c r="L30" s="66" t="str">
        <f>IF(AND((L29&gt;0),(L28&gt;0)),(L29/L28),"")</f>
        <v/>
      </c>
      <c r="M30" s="4" t="s">
        <v>3</v>
      </c>
      <c r="N30" s="66" t="str">
        <f>IF(AND((N29&gt;0),(N28&gt;0)),(N29/N28),"")</f>
        <v/>
      </c>
      <c r="O30" s="4" t="s">
        <v>3</v>
      </c>
      <c r="P30" s="66" t="str">
        <f>IF(AND((P29&gt;0),(P28&gt;0)),(P29/P28),"")</f>
        <v/>
      </c>
      <c r="Q30" s="4" t="s">
        <v>3</v>
      </c>
      <c r="R30" s="66" t="str">
        <f>IF(AND((R29&gt;0),(R28&gt;0)),(R29/R28),"")</f>
        <v/>
      </c>
      <c r="S30" s="4" t="s">
        <v>3</v>
      </c>
      <c r="T30" s="66" t="str">
        <f>IF(AND((T29&gt;0),(T28&gt;0)),(T29/T28),"")</f>
        <v/>
      </c>
      <c r="U30" s="4" t="s">
        <v>3</v>
      </c>
      <c r="V30" s="66" t="str">
        <f>IF(AND((V29&gt;0),(V28&gt;0)),(V29/V28),"")</f>
        <v/>
      </c>
      <c r="W30" s="4" t="s">
        <v>3</v>
      </c>
      <c r="X30" s="66" t="str">
        <f>IF(AND((X29&gt;0),(X28&gt;0)),(X29/X28),"")</f>
        <v/>
      </c>
      <c r="Y30" s="4" t="s">
        <v>3</v>
      </c>
      <c r="Z30" s="66" t="str">
        <f>IF(AND((Z29&gt;0),(Z28&gt;0)),(Z29/Z28),"")</f>
        <v/>
      </c>
      <c r="AA30" s="4" t="s">
        <v>3</v>
      </c>
      <c r="AB30" s="66" t="str">
        <f>IF(AND((AB29&gt;0),(AB28&gt;0)),(AB29/AB28),"")</f>
        <v/>
      </c>
      <c r="AC30" s="4" t="s">
        <v>3</v>
      </c>
      <c r="AD30" s="66">
        <f t="shared" ref="AD30" si="216">IF(AND((AD29&gt;0),(AD28&gt;0)),(AD29/AD28),"")</f>
        <v>0.17796610169491525</v>
      </c>
      <c r="AE30" s="4" t="s">
        <v>3</v>
      </c>
      <c r="AF30" s="66" t="str">
        <f t="shared" ref="AF30" si="217">IF(AND((AF29&gt;0),(AF28&gt;0)),(AF29/AF28),"")</f>
        <v/>
      </c>
      <c r="AG30" s="4" t="s">
        <v>3</v>
      </c>
      <c r="AH30" s="66" t="str">
        <f t="shared" ref="AH30" si="218">IF(AND((AH29&gt;0),(AH28&gt;0)),(AH29/AH28),"")</f>
        <v/>
      </c>
      <c r="AI30" s="4" t="s">
        <v>3</v>
      </c>
      <c r="AJ30" s="66" t="str">
        <f t="shared" ref="AJ30" si="219">IF(AND((AJ29&gt;0),(AJ28&gt;0)),(AJ29/AJ28),"")</f>
        <v/>
      </c>
      <c r="AK30" s="4" t="s">
        <v>3</v>
      </c>
      <c r="AL30" s="66" t="str">
        <f t="shared" ref="AL30" si="220">IF(AND((AL29&gt;0),(AL28&gt;0)),(AL29/AL28),"")</f>
        <v/>
      </c>
      <c r="AM30" s="4" t="s">
        <v>3</v>
      </c>
      <c r="AN30" s="66" t="str">
        <f t="shared" ref="AN30" si="221">IF(AND((AN29&gt;0),(AN28&gt;0)),(AN29/AN28),"")</f>
        <v/>
      </c>
      <c r="AO30" s="4" t="s">
        <v>3</v>
      </c>
      <c r="AP30" s="66" t="str">
        <f t="shared" ref="AP30" si="222">IF(AND((AP29&gt;0),(AP28&gt;0)),(AP29/AP28),"")</f>
        <v/>
      </c>
      <c r="AQ30" s="4" t="s">
        <v>3</v>
      </c>
      <c r="AR30" s="66" t="str">
        <f t="shared" ref="AR30" si="223">IF(AND((AR29&gt;0),(AR28&gt;0)),(AR29/AR28),"")</f>
        <v/>
      </c>
      <c r="AS30" s="4" t="s">
        <v>3</v>
      </c>
      <c r="AT30" s="66" t="str">
        <f t="shared" ref="AT30" si="224">IF(AND((AT29&gt;0),(AT28&gt;0)),(AT29/AT28),"")</f>
        <v/>
      </c>
      <c r="AU30" s="4" t="s">
        <v>3</v>
      </c>
      <c r="AV30" s="66" t="str">
        <f t="shared" ref="AV30" si="225">IF(AND((AV29&gt;0),(AV28&gt;0)),(AV29/AV28),"")</f>
        <v/>
      </c>
      <c r="AW30" s="4" t="s">
        <v>3</v>
      </c>
      <c r="AX30" s="66" t="str">
        <f t="shared" ref="AX30" si="226">IF(AND((AX29&gt;0),(AX28&gt;0)),(AX29/AX28),"")</f>
        <v/>
      </c>
      <c r="AY30" s="4" t="s">
        <v>3</v>
      </c>
      <c r="AZ30" s="66" t="str">
        <f t="shared" ref="AZ30" si="227">IF(AND((AZ29&gt;0),(AZ28&gt;0)),(AZ29/AZ28),"")</f>
        <v/>
      </c>
      <c r="BA30" s="4" t="s">
        <v>3</v>
      </c>
      <c r="BB30" s="66" t="str">
        <f t="shared" ref="BB30" si="228">IF(AND((BB29&gt;0),(BB28&gt;0)),(BB29/BB28),"")</f>
        <v/>
      </c>
      <c r="BC30" s="4" t="s">
        <v>3</v>
      </c>
      <c r="BD30" s="66" t="str">
        <f t="shared" ref="BD30" si="229">IF(AND((BD29&gt;0),(BD28&gt;0)),(BD29/BD28),"")</f>
        <v/>
      </c>
      <c r="BE30" s="4" t="s">
        <v>3</v>
      </c>
      <c r="BF30" s="66" t="str">
        <f t="shared" ref="BF30" si="230">IF(AND((BF29&gt;0),(BF28&gt;0)),(BF29/BF28),"")</f>
        <v/>
      </c>
      <c r="BG30" s="4" t="s">
        <v>3</v>
      </c>
      <c r="BH30" s="66" t="str">
        <f t="shared" ref="BH30" si="231">IF(AND((BH29&gt;0),(BH28&gt;0)),(BH29/BH28),"")</f>
        <v/>
      </c>
      <c r="BI30" s="4" t="s">
        <v>3</v>
      </c>
      <c r="BK30" s="58" t="s">
        <v>26</v>
      </c>
      <c r="BL30" s="44">
        <f t="shared" si="16"/>
        <v>3</v>
      </c>
      <c r="BM30" s="45">
        <f t="shared" si="17"/>
        <v>0.16379310344827586</v>
      </c>
      <c r="BN30" s="46" t="str">
        <f t="shared" si="18"/>
        <v>–</v>
      </c>
      <c r="BO30" s="47">
        <f t="shared" si="19"/>
        <v>0.18421052631578946</v>
      </c>
      <c r="BP30" s="48" t="str">
        <f t="shared" si="20"/>
        <v/>
      </c>
      <c r="BQ30" s="49" t="s">
        <v>3</v>
      </c>
      <c r="BR30" s="50" t="str">
        <f t="shared" si="21"/>
        <v/>
      </c>
      <c r="BS30" s="51">
        <f t="shared" si="22"/>
        <v>0.17532324381966016</v>
      </c>
      <c r="BT30" s="52" t="s">
        <v>3</v>
      </c>
      <c r="BU30" s="53">
        <f t="shared" si="23"/>
        <v>1.046213708805783E-2</v>
      </c>
      <c r="BV30" s="54" t="s">
        <v>3</v>
      </c>
      <c r="BW30" s="124">
        <f>BW29/BW28</f>
        <v>0.18421052631578946</v>
      </c>
      <c r="BX30" s="49" t="s">
        <v>3</v>
      </c>
    </row>
    <row r="31" spans="1:76" s="89" customFormat="1" ht="12.75" customHeight="1" x14ac:dyDescent="0.2">
      <c r="A31" s="84"/>
      <c r="B31" s="85"/>
      <c r="C31" s="86"/>
      <c r="D31" s="87"/>
      <c r="E31" s="88"/>
      <c r="F31" s="87"/>
      <c r="G31" s="88"/>
      <c r="H31" s="87"/>
      <c r="I31" s="88"/>
      <c r="J31" s="87"/>
      <c r="K31" s="88"/>
      <c r="L31" s="87"/>
      <c r="M31" s="88"/>
      <c r="N31" s="87"/>
      <c r="O31" s="88"/>
      <c r="P31" s="87"/>
      <c r="Q31" s="88"/>
      <c r="R31" s="87"/>
      <c r="S31" s="88"/>
      <c r="T31" s="87"/>
      <c r="U31" s="88"/>
      <c r="V31" s="87"/>
      <c r="W31" s="88"/>
      <c r="X31" s="87"/>
      <c r="Y31" s="88"/>
      <c r="Z31" s="87"/>
      <c r="AA31" s="88"/>
      <c r="AB31" s="87"/>
      <c r="AC31" s="88"/>
      <c r="AD31" s="87"/>
      <c r="AE31" s="88"/>
      <c r="AF31" s="87"/>
      <c r="AG31" s="88"/>
      <c r="AH31" s="87"/>
      <c r="AI31" s="88"/>
      <c r="AJ31" s="87"/>
      <c r="AK31" s="88"/>
      <c r="AL31" s="87"/>
      <c r="AM31" s="88"/>
      <c r="AN31" s="87"/>
      <c r="AO31" s="88"/>
      <c r="AP31" s="87"/>
      <c r="AQ31" s="88"/>
      <c r="AR31" s="87"/>
      <c r="AS31" s="88"/>
      <c r="AT31" s="87"/>
      <c r="AU31" s="88"/>
      <c r="AV31" s="87"/>
      <c r="AW31" s="88"/>
      <c r="AX31" s="87"/>
      <c r="AY31" s="88"/>
      <c r="AZ31" s="87"/>
      <c r="BA31" s="88"/>
      <c r="BB31" s="87"/>
      <c r="BC31" s="88"/>
      <c r="BD31" s="87"/>
      <c r="BE31" s="88"/>
      <c r="BF31" s="87"/>
      <c r="BG31" s="88"/>
      <c r="BH31" s="87"/>
      <c r="BI31" s="88"/>
      <c r="BK31" s="90"/>
      <c r="BL31" s="91"/>
      <c r="BM31" s="92"/>
      <c r="BN31" s="83"/>
      <c r="BO31" s="93"/>
      <c r="BP31" s="94"/>
      <c r="BQ31" s="95"/>
      <c r="BR31" s="96"/>
      <c r="BS31" s="97"/>
      <c r="BT31" s="95"/>
      <c r="BU31" s="97"/>
      <c r="BV31" s="95"/>
    </row>
    <row r="32" spans="1:76" x14ac:dyDescent="0.2">
      <c r="V32" s="6">
        <v>65</v>
      </c>
      <c r="X32" s="6">
        <v>67</v>
      </c>
      <c r="Z32" s="6">
        <v>60</v>
      </c>
      <c r="AB32" s="6">
        <v>64</v>
      </c>
      <c r="AD32" s="6">
        <v>63</v>
      </c>
    </row>
  </sheetData>
  <sheetProtection formatCells="0" formatColumns="0" formatRows="0" insertColumns="0" insertRows="0" deleteColumns="0" deleteRows="0"/>
  <mergeCells count="38">
    <mergeCell ref="AT1:AU1"/>
    <mergeCell ref="BM2:BO2"/>
    <mergeCell ref="BP2:BR2"/>
    <mergeCell ref="AX1:AY1"/>
    <mergeCell ref="AZ1:BA1"/>
    <mergeCell ref="BB1:BC1"/>
    <mergeCell ref="BD1:BE1"/>
    <mergeCell ref="BF1:BG1"/>
    <mergeCell ref="BH1:BI1"/>
    <mergeCell ref="BK1:BK2"/>
    <mergeCell ref="BL1:BL2"/>
    <mergeCell ref="BM1:BR1"/>
    <mergeCell ref="AJ1:AK1"/>
    <mergeCell ref="AL1:AM1"/>
    <mergeCell ref="AN1:AO1"/>
    <mergeCell ref="AP1:AQ1"/>
    <mergeCell ref="AR1:AS1"/>
    <mergeCell ref="Z1:AA1"/>
    <mergeCell ref="AB1:AC1"/>
    <mergeCell ref="AD1:AE1"/>
    <mergeCell ref="AF1:AG1"/>
    <mergeCell ref="AH1:AI1"/>
    <mergeCell ref="BW1:BX1"/>
    <mergeCell ref="X1:Y1"/>
    <mergeCell ref="B1:C1"/>
    <mergeCell ref="D1:E1"/>
    <mergeCell ref="F1:G1"/>
    <mergeCell ref="H1:I1"/>
    <mergeCell ref="J1:K1"/>
    <mergeCell ref="L1:M1"/>
    <mergeCell ref="N1:O1"/>
    <mergeCell ref="P1:Q1"/>
    <mergeCell ref="R1:S1"/>
    <mergeCell ref="T1:U1"/>
    <mergeCell ref="V1:W1"/>
    <mergeCell ref="BS1:BT1"/>
    <mergeCell ref="BU1:BV1"/>
    <mergeCell ref="AV1:AW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BV3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2.75" customHeight="1" x14ac:dyDescent="0.2">
      <c r="A1" s="5" t="s">
        <v>10</v>
      </c>
      <c r="B1" s="141">
        <v>1</v>
      </c>
      <c r="C1" s="141"/>
      <c r="D1" s="141">
        <v>2</v>
      </c>
      <c r="E1" s="141"/>
      <c r="F1" s="141">
        <v>3</v>
      </c>
      <c r="G1" s="141"/>
      <c r="H1" s="141">
        <v>4</v>
      </c>
      <c r="I1" s="141"/>
      <c r="J1" s="141">
        <v>5</v>
      </c>
      <c r="K1" s="141"/>
      <c r="L1" s="141">
        <v>6</v>
      </c>
      <c r="M1" s="141"/>
      <c r="N1" s="141">
        <v>7</v>
      </c>
      <c r="O1" s="141"/>
      <c r="P1" s="141">
        <v>8</v>
      </c>
      <c r="Q1" s="141"/>
      <c r="R1" s="141">
        <v>9</v>
      </c>
      <c r="S1" s="141"/>
      <c r="T1" s="141">
        <v>10</v>
      </c>
      <c r="U1" s="141"/>
      <c r="V1" s="141">
        <v>11</v>
      </c>
      <c r="W1" s="141"/>
      <c r="X1" s="140">
        <v>12</v>
      </c>
      <c r="Y1" s="140"/>
      <c r="Z1" s="140">
        <v>13</v>
      </c>
      <c r="AA1" s="140"/>
      <c r="AB1" s="140">
        <v>14</v>
      </c>
      <c r="AC1" s="140"/>
      <c r="AD1" s="140">
        <v>15</v>
      </c>
      <c r="AE1" s="140"/>
      <c r="AF1" s="140">
        <v>16</v>
      </c>
      <c r="AG1" s="140"/>
      <c r="AH1" s="140">
        <v>17</v>
      </c>
      <c r="AI1" s="140"/>
      <c r="AJ1" s="140">
        <v>18</v>
      </c>
      <c r="AK1" s="140"/>
      <c r="AL1" s="140">
        <v>19</v>
      </c>
      <c r="AM1" s="140"/>
      <c r="AN1" s="140">
        <v>20</v>
      </c>
      <c r="AO1" s="140"/>
      <c r="AP1" s="140">
        <v>21</v>
      </c>
      <c r="AQ1" s="140"/>
      <c r="AR1" s="140">
        <v>22</v>
      </c>
      <c r="AS1" s="140"/>
      <c r="AT1" s="140">
        <v>23</v>
      </c>
      <c r="AU1" s="140"/>
      <c r="AV1" s="140">
        <v>24</v>
      </c>
      <c r="AW1" s="140"/>
      <c r="AX1" s="140">
        <v>25</v>
      </c>
      <c r="AY1" s="140"/>
      <c r="AZ1" s="140">
        <v>26</v>
      </c>
      <c r="BA1" s="140"/>
      <c r="BB1" s="140">
        <v>27</v>
      </c>
      <c r="BC1" s="140"/>
      <c r="BD1" s="140">
        <v>28</v>
      </c>
      <c r="BE1" s="140"/>
      <c r="BF1" s="140">
        <v>29</v>
      </c>
      <c r="BG1" s="140"/>
      <c r="BH1" s="140">
        <v>30</v>
      </c>
      <c r="BI1" s="140"/>
      <c r="BK1" s="136" t="s">
        <v>8</v>
      </c>
      <c r="BL1" s="138" t="s">
        <v>2</v>
      </c>
      <c r="BM1" s="130" t="s">
        <v>9</v>
      </c>
      <c r="BN1" s="130"/>
      <c r="BO1" s="130"/>
      <c r="BP1" s="130"/>
      <c r="BQ1" s="130"/>
      <c r="BR1" s="131"/>
      <c r="BS1" s="130" t="s">
        <v>0</v>
      </c>
      <c r="BT1" s="131"/>
      <c r="BU1" s="130" t="s">
        <v>1</v>
      </c>
      <c r="BV1" s="132"/>
    </row>
    <row r="2" spans="1:74" ht="12.75" customHeight="1" x14ac:dyDescent="0.2">
      <c r="A2" s="7" t="s">
        <v>8</v>
      </c>
      <c r="B2" s="8" t="s">
        <v>11</v>
      </c>
      <c r="C2" s="9" t="s">
        <v>29</v>
      </c>
      <c r="D2" s="8" t="s">
        <v>11</v>
      </c>
      <c r="E2" s="9" t="s">
        <v>29</v>
      </c>
      <c r="F2" s="8" t="s">
        <v>11</v>
      </c>
      <c r="G2" s="9" t="s">
        <v>29</v>
      </c>
      <c r="H2" s="8" t="s">
        <v>11</v>
      </c>
      <c r="I2" s="9" t="s">
        <v>29</v>
      </c>
      <c r="J2" s="8" t="s">
        <v>11</v>
      </c>
      <c r="K2" s="9" t="s">
        <v>29</v>
      </c>
      <c r="L2" s="8" t="s">
        <v>11</v>
      </c>
      <c r="M2" s="9" t="s">
        <v>29</v>
      </c>
      <c r="N2" s="8" t="s">
        <v>11</v>
      </c>
      <c r="O2" s="9" t="s">
        <v>29</v>
      </c>
      <c r="P2" s="8" t="s">
        <v>11</v>
      </c>
      <c r="Q2" s="9" t="s">
        <v>29</v>
      </c>
      <c r="R2" s="8" t="s">
        <v>11</v>
      </c>
      <c r="S2" s="9" t="s">
        <v>29</v>
      </c>
      <c r="T2" s="8" t="s">
        <v>11</v>
      </c>
      <c r="U2" s="9" t="s">
        <v>29</v>
      </c>
      <c r="V2" s="8" t="s">
        <v>11</v>
      </c>
      <c r="W2" s="9" t="s">
        <v>29</v>
      </c>
      <c r="X2" s="8" t="s">
        <v>11</v>
      </c>
      <c r="Y2" s="9" t="s">
        <v>29</v>
      </c>
      <c r="Z2" s="8" t="s">
        <v>11</v>
      </c>
      <c r="AA2" s="9" t="s">
        <v>29</v>
      </c>
      <c r="AB2" s="8" t="s">
        <v>11</v>
      </c>
      <c r="AC2" s="9" t="s">
        <v>29</v>
      </c>
      <c r="AD2" s="8" t="s">
        <v>11</v>
      </c>
      <c r="AE2" s="9" t="s">
        <v>29</v>
      </c>
      <c r="AF2" s="8" t="s">
        <v>11</v>
      </c>
      <c r="AG2" s="9" t="s">
        <v>29</v>
      </c>
      <c r="AH2" s="8" t="s">
        <v>11</v>
      </c>
      <c r="AI2" s="9" t="s">
        <v>29</v>
      </c>
      <c r="AJ2" s="8" t="s">
        <v>11</v>
      </c>
      <c r="AK2" s="9" t="s">
        <v>29</v>
      </c>
      <c r="AL2" s="8" t="s">
        <v>11</v>
      </c>
      <c r="AM2" s="9" t="s">
        <v>29</v>
      </c>
      <c r="AN2" s="8" t="s">
        <v>11</v>
      </c>
      <c r="AO2" s="9" t="s">
        <v>29</v>
      </c>
      <c r="AP2" s="8" t="s">
        <v>11</v>
      </c>
      <c r="AQ2" s="9" t="s">
        <v>29</v>
      </c>
      <c r="AR2" s="8" t="s">
        <v>11</v>
      </c>
      <c r="AS2" s="9" t="s">
        <v>29</v>
      </c>
      <c r="AT2" s="8" t="s">
        <v>11</v>
      </c>
      <c r="AU2" s="9" t="s">
        <v>29</v>
      </c>
      <c r="AV2" s="8" t="s">
        <v>11</v>
      </c>
      <c r="AW2" s="9" t="s">
        <v>29</v>
      </c>
      <c r="AX2" s="8" t="s">
        <v>11</v>
      </c>
      <c r="AY2" s="9" t="s">
        <v>29</v>
      </c>
      <c r="AZ2" s="8" t="s">
        <v>11</v>
      </c>
      <c r="BA2" s="9" t="s">
        <v>29</v>
      </c>
      <c r="BB2" s="8" t="s">
        <v>11</v>
      </c>
      <c r="BC2" s="9" t="s">
        <v>29</v>
      </c>
      <c r="BD2" s="8" t="s">
        <v>11</v>
      </c>
      <c r="BE2" s="9" t="s">
        <v>29</v>
      </c>
      <c r="BF2" s="8" t="s">
        <v>11</v>
      </c>
      <c r="BG2" s="9" t="s">
        <v>29</v>
      </c>
      <c r="BH2" s="8" t="s">
        <v>11</v>
      </c>
      <c r="BI2" s="9" t="s">
        <v>29</v>
      </c>
      <c r="BK2" s="137"/>
      <c r="BL2" s="139"/>
      <c r="BM2" s="133" t="s">
        <v>11</v>
      </c>
      <c r="BN2" s="133"/>
      <c r="BO2" s="133"/>
      <c r="BP2" s="134" t="s">
        <v>29</v>
      </c>
      <c r="BQ2" s="134"/>
      <c r="BR2" s="135"/>
      <c r="BS2" s="101" t="s">
        <v>11</v>
      </c>
      <c r="BT2" s="102" t="s">
        <v>29</v>
      </c>
      <c r="BU2" s="101" t="s">
        <v>11</v>
      </c>
      <c r="BV2" s="61" t="s">
        <v>29</v>
      </c>
    </row>
    <row r="3" spans="1:74" ht="12.75" customHeight="1" x14ac:dyDescent="0.2">
      <c r="A3" s="10" t="s">
        <v>4</v>
      </c>
      <c r="B3" s="11">
        <v>152</v>
      </c>
      <c r="C3" s="1">
        <f>IF(AND((B3&gt;0),(B$4&gt;0)),(B3/B$4*100),"")</f>
        <v>968.15286624203816</v>
      </c>
      <c r="D3" s="11">
        <v>143</v>
      </c>
      <c r="E3" s="1">
        <f>IF(AND((D3&gt;0),(D$4&gt;0)),(D3/D$4*100),"")</f>
        <v>922.58064516129036</v>
      </c>
      <c r="F3" s="11">
        <v>137</v>
      </c>
      <c r="G3" s="1">
        <f>IF(AND((F3&gt;0),(F$4&gt;0)),(F3/F$4*100),"")</f>
        <v>856.25</v>
      </c>
      <c r="H3" s="11">
        <v>139</v>
      </c>
      <c r="I3" s="1">
        <f>IF(AND((H3&gt;0),(H$4&gt;0)),(H3/H$4*100),"")</f>
        <v>858.02469135802471</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4</v>
      </c>
      <c r="BM3" s="21">
        <f>IF(SUM(B3,D3,F3,H3,J3,L3,N3,P3,R3,T3,V3,X3,Z3,AB3,AD3,AF3,AH3,AJ3,AL3,AN3,AP3,AR3,AT3,AV3,AX3,AZ3,BB3,BD3,BF3,BH3)&gt;0,MIN(B3,D3,F3,H3,J3,L3,N3,P3,R3,T3,V3,X3,Z3,AB3,AD3,AF3,AH3,AJ3,AL3,AN3,AP3,AR3,AT3,AV3,AX3,AZ3,BB3,BD3,BF3,BH3),"")</f>
        <v>137</v>
      </c>
      <c r="BN3" s="22" t="str">
        <f>IF(COUNT(BM3)&gt;0,"–","?")</f>
        <v>–</v>
      </c>
      <c r="BO3" s="23">
        <f>IF(SUM(B3,D3,F3,H3,J3,L3,N3,P3,R3,T3,V3,X3,Z3,AB3,AD3,AF3,AH3,AJ3,AL3,AN3,AP3,AR3,AT3,AV3,AX3,AZ3,BB3,BD3,BF3,BH3)&gt;0,MAX(B3,D3,F3,H3,J3,L3,N3,P3,R3,T3,V3,X3,Z3,AB3,AD3,AF3,AH3,AJ3,AL3,AN3,AP3,AR3,AT3,AV3,AX3,AZ3,BB3,BD3,BF3,BH3),"")</f>
        <v>152</v>
      </c>
      <c r="BP3" s="24">
        <f>IF(SUM(C3,E3,G3,I3,K3,M3,O3,Q3,S3,U3,W3,Y3,AA3,AC3,AE3,AG3,AI3,AK3,AM3,AO3,AQ3,AS3,AU3,AW3,AY3,BA3,BC3,BE3,BG3,BI3)&gt;0,MIN(C3,E3,G3,I3,K3,M3,O3,Q3,S3,U3,W3,Y3,AA3,AC3,AE3,AG3,AI3,AK3,AM3,AO3,AQ3,AS3,AU3,AW3,AY3,BA3,BC3,BE3,BG3,BI3),"")</f>
        <v>856.25</v>
      </c>
      <c r="BQ3" s="25" t="str">
        <f>IF(COUNT(BP3)&gt;0,"–","?")</f>
        <v>–</v>
      </c>
      <c r="BR3" s="26">
        <f>IF(SUM(C3,E3,G3,I3,K3,M3,O3,Q3,S3,U3,W3,Y3,AA3,AC3,AE3,AG3,AI3,AK3,AM3,AO3,AQ3,AS3,AU3,AW3,AY3,BA3,BC3,BE3,BG3,BI3)&gt;0,MAX(C3,E3,G3,I3,K3,M3,O3,Q3,S3,U3,W3,Y3,AA3,AC3,AE3,AG3,AI3,AK3,AM3,AO3,AQ3,AS3,AU3,AW3,AY3,BA3,BC3,BE3,BG3,BI3),"")</f>
        <v>968.15286624203816</v>
      </c>
      <c r="BS3" s="27">
        <f>IF(SUM(B3,D3,F3,H3,J3,L3,N3,P3,R3,T3,V3,X3,Z3,AB3,AD3,AF3,AH3,AJ3,AL3,AN3,AP3,AR3,AT3,AV3,AX3,AZ3,BB3,BD3,BF3,BH3)&gt;0,AVERAGE(B3,D3,F3,H3,J3,L3,N3,P3,R3,T3,V3,X3,Z3,AB3,AD3,AF3,AH3,AJ3,AL3,AN3,AP3,AR3,AT3,AV3,AX3,AZ3,BB3,BD3,BF3,BH3),"?")</f>
        <v>142.75</v>
      </c>
      <c r="BT3" s="28">
        <f>IF(SUM(C3,E3,G3,I3,K3,M3,O3,Q3,S3,U3,W3,Y3,AA3,AC3,AE3,AG3,AI3,AK3,AM3,AO3,AQ3,AS3,AU3,AW3,AY3,BA3,BC3,BE3,BG3,BI3)&gt;0,AVERAGE(C3,E3,G3,I3,K3,M3,O3,Q3,S3,U3,W3,Y3,AA3,AC3,AE3,AG3,AI3,AK3,AM3,AO3,AQ3,AS3,AU3,AW3,AY3,BA3,BC3,BE3,BG3,BI3),"?")</f>
        <v>901.25205069033836</v>
      </c>
      <c r="BU3" s="22">
        <f>IF(COUNT(B3,D3,F3,H3,J3,L3,N3,P3,R3,T3,V3,X3,Z3,AB3,AD3,AF3,AH3,AJ3,AL3,AN3,AP3,AR3,AT3,AV3,AX3,AZ3,BB3,BD3,BF3,BH3)&gt;1,STDEV(B3,D3,F3,H3,J3,L3,N3,P3,R3,T3,V3,X3,Z3,AB3,AD3,AF3,AH3,AJ3,AL3,AN3,AP3,AR3,AT3,AV3,AX3,AZ3,BB3,BD3,BF3,BH3),"?")</f>
        <v>6.6520673478250352</v>
      </c>
      <c r="BV3" s="29">
        <f>IF(COUNT(C3,E3,G3,I3,K3,M3,O3,Q3,S3,U3,W3,Y3,AA3,AC3,AE3,AG3,AI3,AK3,AM3,AO3,AQ3,AS3,AU3,AW3,AY3,BA3,BC3,BE3,BG3,BI3)&gt;1,STDEV(C3,E3,G3,I3,K3,M3,O3,Q3,S3,U3,W3,Y3,AA3,AC3,AE3,AG3,AI3,AK3,AM3,AO3,AQ3,AS3,AU3,AW3,AY3,BA3,BC3,BE3,BG3,BI3),"?")</f>
        <v>54.235342796524698</v>
      </c>
    </row>
    <row r="4" spans="1:74" ht="12.75" customHeight="1" x14ac:dyDescent="0.2">
      <c r="A4" s="13" t="s">
        <v>23</v>
      </c>
      <c r="B4" s="14">
        <v>15.7</v>
      </c>
      <c r="C4" s="2" t="s">
        <v>3</v>
      </c>
      <c r="D4" s="14">
        <v>15.5</v>
      </c>
      <c r="E4" s="2" t="s">
        <v>3</v>
      </c>
      <c r="F4" s="14">
        <v>16</v>
      </c>
      <c r="G4" s="2" t="s">
        <v>3</v>
      </c>
      <c r="H4" s="14">
        <v>16.2</v>
      </c>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23</v>
      </c>
      <c r="BL4" s="30">
        <f t="shared" ref="BL4:BL30" si="16">COUNT(B4,D4,F4,H4,J4,L4,N4,P4,R4,T4,V4,X4,Z4,AB4,AD4,AF4,AH4,AJ4,AL4,AN4,AP4,AR4,AT4,AV4,AX4,AZ4,BB4,BD4,BF4,BH4)</f>
        <v>4</v>
      </c>
      <c r="BM4" s="31">
        <f t="shared" ref="BM4:BM30" si="17">IF(SUM(B4,D4,F4,H4,J4,L4,N4,P4,R4,T4,V4,X4,Z4,AB4,AD4,AF4,AH4,AJ4,AL4,AN4,AP4,AR4,AT4,AV4,AX4,AZ4,BB4,BD4,BF4,BH4)&gt;0,MIN(B4,D4,F4,H4,J4,L4,N4,P4,R4,T4,V4,X4,Z4,AB4,AD4,AF4,AH4,AJ4,AL4,AN4,AP4,AR4,AT4,AV4,AX4,AZ4,BB4,BD4,BF4,BH4),"")</f>
        <v>15.5</v>
      </c>
      <c r="BN4" s="32" t="str">
        <f t="shared" ref="BN4:BN30" si="18">IF(COUNT(BM4)&gt;0,"–","?")</f>
        <v>–</v>
      </c>
      <c r="BO4" s="33">
        <f t="shared" ref="BO4:BO30" si="19">IF(SUM(B4,D4,F4,H4,J4,L4,N4,P4,R4,T4,V4,X4,Z4,AB4,AD4,AF4,AH4,AJ4,AL4,AN4,AP4,AR4,AT4,AV4,AX4,AZ4,BB4,BD4,BF4,BH4)&gt;0,MAX(B4,D4,F4,H4,J4,L4,N4,P4,R4,T4,V4,X4,Z4,AB4,AD4,AF4,AH4,AJ4,AL4,AN4,AP4,AR4,AT4,AV4,AX4,AZ4,BB4,BD4,BF4,BH4),"")</f>
        <v>16.2</v>
      </c>
      <c r="BP4" s="34" t="str">
        <f t="shared" ref="BP4:BP30" si="20">IF(SUM(C4,E4,G4,I4,K4,M4,O4,Q4,S4,U4,W4,Y4,AA4,AC4,AE4,AG4,AI4,AK4,AM4,AO4,AQ4,AS4,AU4,AW4,AY4,BA4,BC4,BE4,BG4,BI4)&gt;0,MIN(C4,E4,G4,I4,K4,M4,O4,Q4,S4,U4,W4,Y4,AA4,AC4,AE4,AG4,AI4,AK4,AM4,AO4,AQ4,AS4,AU4,AW4,AY4,BA4,BC4,BE4,BG4,BI4),"")</f>
        <v/>
      </c>
      <c r="BQ4" s="6" t="s">
        <v>3</v>
      </c>
      <c r="BR4" s="36" t="str">
        <f t="shared" ref="BR4:BR30" si="21">IF(SUM(C4,E4,G4,I4,K4,M4,O4,Q4,S4,U4,W4,Y4,AA4,AC4,AE4,AG4,AI4,AK4,AM4,AO4,AQ4,AS4,AU4,AW4,AY4,BA4,BC4,BE4,BG4,BI4)&gt;0,MAX(C4,E4,G4,I4,K4,M4,O4,Q4,S4,U4,W4,Y4,AA4,AC4,AE4,AG4,AI4,AK4,AM4,AO4,AQ4,AS4,AU4,AW4,AY4,BA4,BC4,BE4,BG4,BI4),"")</f>
        <v/>
      </c>
      <c r="BS4" s="37">
        <f t="shared" ref="BS4:BT30" si="22">IF(SUM(B4,D4,F4,H4,J4,L4,N4,P4,R4,T4,V4,X4,Z4,AB4,AD4,AF4,AH4,AJ4,AL4,AN4,AP4,AR4,AT4,AV4,AX4,AZ4,BB4,BD4,BF4,BH4)&gt;0,AVERAGE(B4,D4,F4,H4,J4,L4,N4,P4,R4,T4,V4,X4,Z4,AB4,AD4,AF4,AH4,AJ4,AL4,AN4,AP4,AR4,AT4,AV4,AX4,AZ4,BB4,BD4,BF4,BH4),"?")</f>
        <v>15.850000000000001</v>
      </c>
      <c r="BT4" s="38" t="s">
        <v>3</v>
      </c>
      <c r="BU4" s="32">
        <f t="shared" ref="BU4:BV30" si="23">IF(COUNT(B4,D4,F4,H4,J4,L4,N4,P4,R4,T4,V4,X4,Z4,AB4,AD4,AF4,AH4,AJ4,AL4,AN4,AP4,AR4,AT4,AV4,AX4,AZ4,BB4,BD4,BF4,BH4)&gt;1,STDEV(B4,D4,F4,H4,J4,L4,N4,P4,R4,T4,V4,X4,Z4,AB4,AD4,AF4,AH4,AJ4,AL4,AN4,AP4,AR4,AT4,AV4,AX4,AZ4,BB4,BD4,BF4,BH4),"?")</f>
        <v>0.31091263510296036</v>
      </c>
      <c r="BV4" s="39" t="s">
        <v>3</v>
      </c>
    </row>
    <row r="5" spans="1:74" ht="12.75" customHeight="1" x14ac:dyDescent="0.2">
      <c r="A5" s="16" t="s">
        <v>16</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16</v>
      </c>
      <c r="BL5" s="30"/>
      <c r="BM5" s="31"/>
      <c r="BN5" s="32"/>
      <c r="BO5" s="33"/>
      <c r="BP5" s="34"/>
      <c r="BQ5" s="35"/>
      <c r="BR5" s="36"/>
      <c r="BS5" s="37"/>
      <c r="BT5" s="38"/>
      <c r="BU5" s="32"/>
      <c r="BV5" s="39"/>
    </row>
    <row r="6" spans="1:74" ht="12.75" customHeight="1" x14ac:dyDescent="0.2">
      <c r="A6" s="10" t="s">
        <v>17</v>
      </c>
      <c r="B6" s="18">
        <v>6.2</v>
      </c>
      <c r="C6" s="4">
        <f>IF(AND((B6&gt;0),(B$4&gt;0)),(B6/B$4*100),"")</f>
        <v>39.490445859872615</v>
      </c>
      <c r="D6" s="18">
        <v>6.1</v>
      </c>
      <c r="E6" s="4">
        <f>IF(AND((D6&gt;0),(D$4&gt;0)),(D6/D$4*100),"")</f>
        <v>39.354838709677416</v>
      </c>
      <c r="F6" s="18">
        <v>6.2</v>
      </c>
      <c r="G6" s="4">
        <f>IF(AND((F6&gt;0),(F$4&gt;0)),(F6/F$4*100),"")</f>
        <v>38.75</v>
      </c>
      <c r="H6" s="18">
        <v>6.2</v>
      </c>
      <c r="I6" s="4">
        <f>IF(AND((H6&gt;0),(H$4&gt;0)),(H6/H$4*100),"")</f>
        <v>38.271604938271608</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17</v>
      </c>
      <c r="BL6" s="30">
        <f t="shared" si="16"/>
        <v>4</v>
      </c>
      <c r="BM6" s="31">
        <f t="shared" si="17"/>
        <v>6.1</v>
      </c>
      <c r="BN6" s="32" t="str">
        <f t="shared" si="18"/>
        <v>–</v>
      </c>
      <c r="BO6" s="33">
        <f t="shared" si="19"/>
        <v>6.2</v>
      </c>
      <c r="BP6" s="34">
        <f t="shared" si="20"/>
        <v>38.271604938271608</v>
      </c>
      <c r="BQ6" s="35" t="str">
        <f t="shared" ref="BQ6:BQ29" si="40">IF(COUNT(BP6)&gt;0,"–","?")</f>
        <v>–</v>
      </c>
      <c r="BR6" s="36">
        <f t="shared" si="21"/>
        <v>39.490445859872615</v>
      </c>
      <c r="BS6" s="37">
        <f t="shared" si="22"/>
        <v>6.1749999999999998</v>
      </c>
      <c r="BT6" s="38">
        <f t="shared" si="22"/>
        <v>38.96672237695541</v>
      </c>
      <c r="BU6" s="32">
        <f t="shared" si="23"/>
        <v>5.0000000000000266E-2</v>
      </c>
      <c r="BV6" s="39">
        <f t="shared" si="23"/>
        <v>0.56423323088950827</v>
      </c>
    </row>
    <row r="7" spans="1:74" ht="12.75" customHeight="1" x14ac:dyDescent="0.2">
      <c r="A7" s="10" t="s">
        <v>18</v>
      </c>
      <c r="B7" s="19">
        <v>5.5</v>
      </c>
      <c r="C7" s="4">
        <f>IF(AND((B7&gt;0),(B$4&gt;0)),(B7/B$4*100),"")</f>
        <v>35.031847133757964</v>
      </c>
      <c r="D7" s="19">
        <v>4.8</v>
      </c>
      <c r="E7" s="4">
        <f>IF(AND((D7&gt;0),(D$4&gt;0)),(D7/D$4*100),"")</f>
        <v>30.967741935483872</v>
      </c>
      <c r="F7" s="19">
        <v>4.8</v>
      </c>
      <c r="G7" s="4">
        <f>IF(AND((F7&gt;0),(F$4&gt;0)),(F7/F$4*100),"")</f>
        <v>30</v>
      </c>
      <c r="H7" s="19">
        <v>4.5</v>
      </c>
      <c r="I7" s="4">
        <f>IF(AND((H7&gt;0),(H$4&gt;0)),(H7/H$4*100),"")</f>
        <v>27.777777777777779</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18</v>
      </c>
      <c r="BL7" s="30">
        <f t="shared" si="16"/>
        <v>4</v>
      </c>
      <c r="BM7" s="31">
        <f t="shared" si="17"/>
        <v>4.5</v>
      </c>
      <c r="BN7" s="32" t="str">
        <f t="shared" si="18"/>
        <v>–</v>
      </c>
      <c r="BO7" s="33">
        <f t="shared" si="19"/>
        <v>5.5</v>
      </c>
      <c r="BP7" s="34">
        <f t="shared" si="20"/>
        <v>27.777777777777779</v>
      </c>
      <c r="BQ7" s="35" t="str">
        <f t="shared" si="40"/>
        <v>–</v>
      </c>
      <c r="BR7" s="36">
        <f t="shared" si="21"/>
        <v>35.031847133757964</v>
      </c>
      <c r="BS7" s="37">
        <f t="shared" si="22"/>
        <v>4.9000000000000004</v>
      </c>
      <c r="BT7" s="38">
        <f t="shared" si="22"/>
        <v>30.944341711754902</v>
      </c>
      <c r="BU7" s="32">
        <f t="shared" si="23"/>
        <v>0.42426406871192857</v>
      </c>
      <c r="BV7" s="39">
        <f t="shared" si="23"/>
        <v>3.0346420196293247</v>
      </c>
    </row>
    <row r="8" spans="1:74" ht="12.75" customHeight="1" x14ac:dyDescent="0.2">
      <c r="A8" s="10" t="s">
        <v>19</v>
      </c>
      <c r="B8" s="19">
        <v>9.6999999999999993</v>
      </c>
      <c r="C8" s="4">
        <f>IF(AND((B8&gt;0),(B$4&gt;0)),(B8/B$4*100),"")</f>
        <v>61.783439490445858</v>
      </c>
      <c r="D8" s="19">
        <v>9.9</v>
      </c>
      <c r="E8" s="4">
        <f>IF(AND((D8&gt;0),(D$4&gt;0)),(D8/D$4*100),"")</f>
        <v>63.870967741935495</v>
      </c>
      <c r="F8" s="19">
        <v>10.9</v>
      </c>
      <c r="G8" s="4">
        <f>IF(AND((F8&gt;0),(F$4&gt;0)),(F8/F$4*100),"")</f>
        <v>68.125</v>
      </c>
      <c r="H8" s="19">
        <v>10.3</v>
      </c>
      <c r="I8" s="4">
        <f>IF(AND((H8&gt;0),(H$4&gt;0)),(H8/H$4*100),"")</f>
        <v>63.580246913580254</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19</v>
      </c>
      <c r="BL8" s="30">
        <f t="shared" si="16"/>
        <v>4</v>
      </c>
      <c r="BM8" s="31">
        <f t="shared" si="17"/>
        <v>9.6999999999999993</v>
      </c>
      <c r="BN8" s="32" t="str">
        <f t="shared" si="18"/>
        <v>–</v>
      </c>
      <c r="BO8" s="33">
        <f t="shared" si="19"/>
        <v>10.9</v>
      </c>
      <c r="BP8" s="34">
        <f t="shared" si="20"/>
        <v>61.783439490445858</v>
      </c>
      <c r="BQ8" s="35" t="str">
        <f t="shared" si="40"/>
        <v>–</v>
      </c>
      <c r="BR8" s="36">
        <f t="shared" si="21"/>
        <v>68.125</v>
      </c>
      <c r="BS8" s="37">
        <f t="shared" si="22"/>
        <v>10.199999999999999</v>
      </c>
      <c r="BT8" s="38">
        <f t="shared" si="22"/>
        <v>64.3399135364904</v>
      </c>
      <c r="BU8" s="32">
        <f t="shared" si="23"/>
        <v>0.5291502622129185</v>
      </c>
      <c r="BV8" s="39">
        <f t="shared" si="23"/>
        <v>2.686971195760349</v>
      </c>
    </row>
    <row r="9" spans="1:74" ht="12.75" customHeight="1" x14ac:dyDescent="0.2">
      <c r="A9" s="10" t="s">
        <v>21</v>
      </c>
      <c r="B9" s="19">
        <v>4.2</v>
      </c>
      <c r="C9" s="4">
        <f>IF(AND((B9&gt;0),(B$4&gt;0)),(B9/B$4*100),"")</f>
        <v>26.751592356687897</v>
      </c>
      <c r="D9" s="19"/>
      <c r="E9" s="4" t="str">
        <f>IF(AND((D9&gt;0),(D$4&gt;0)),(D9/D$4*100),"")</f>
        <v/>
      </c>
      <c r="F9" s="19">
        <v>3.8</v>
      </c>
      <c r="G9" s="4">
        <f>IF(AND((F9&gt;0),(F$4&gt;0)),(F9/F$4*100),"")</f>
        <v>23.75</v>
      </c>
      <c r="H9" s="19">
        <v>3.7</v>
      </c>
      <c r="I9" s="4">
        <f>IF(AND((H9&gt;0),(H$4&gt;0)),(H9/H$4*100),"")</f>
        <v>22.839506172839506</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21</v>
      </c>
      <c r="BL9" s="30">
        <f t="shared" si="16"/>
        <v>3</v>
      </c>
      <c r="BM9" s="31">
        <f t="shared" si="17"/>
        <v>3.7</v>
      </c>
      <c r="BN9" s="32" t="str">
        <f t="shared" si="18"/>
        <v>–</v>
      </c>
      <c r="BO9" s="33">
        <f t="shared" si="19"/>
        <v>4.2</v>
      </c>
      <c r="BP9" s="34">
        <f t="shared" si="20"/>
        <v>22.839506172839506</v>
      </c>
      <c r="BQ9" s="35" t="str">
        <f t="shared" si="40"/>
        <v>–</v>
      </c>
      <c r="BR9" s="36">
        <f t="shared" si="21"/>
        <v>26.751592356687897</v>
      </c>
      <c r="BS9" s="37">
        <f t="shared" si="22"/>
        <v>3.9</v>
      </c>
      <c r="BT9" s="38">
        <f t="shared" si="22"/>
        <v>24.447032843175801</v>
      </c>
      <c r="BU9" s="32">
        <f t="shared" si="23"/>
        <v>0.26457513110645914</v>
      </c>
      <c r="BV9" s="39">
        <f t="shared" si="23"/>
        <v>2.047070019763289</v>
      </c>
    </row>
    <row r="10" spans="1:74" ht="12.75" customHeight="1" x14ac:dyDescent="0.2">
      <c r="A10" s="10" t="s">
        <v>20</v>
      </c>
      <c r="B10" s="19">
        <v>17.399999999999999</v>
      </c>
      <c r="C10" s="4">
        <f>IF(AND((B10&gt;0),(B$4&gt;0)),(B10/B$4*100),"")</f>
        <v>110.828025477707</v>
      </c>
      <c r="D10" s="19">
        <v>15.5</v>
      </c>
      <c r="E10" s="4">
        <f>IF(AND((D10&gt;0),(D$4&gt;0)),(D10/D$4*100),"")</f>
        <v>100</v>
      </c>
      <c r="F10" s="19">
        <v>15.6</v>
      </c>
      <c r="G10" s="4">
        <f>IF(AND((F10&gt;0),(F$4&gt;0)),(F10/F$4*100),"")</f>
        <v>97.5</v>
      </c>
      <c r="H10" s="19">
        <v>16.2</v>
      </c>
      <c r="I10" s="4">
        <f>IF(AND((H10&gt;0),(H$4&gt;0)),(H10/H$4*100),"")</f>
        <v>100</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20</v>
      </c>
      <c r="BL10" s="30">
        <f t="shared" si="16"/>
        <v>4</v>
      </c>
      <c r="BM10" s="31">
        <f t="shared" si="17"/>
        <v>15.5</v>
      </c>
      <c r="BN10" s="32" t="str">
        <f t="shared" si="18"/>
        <v>–</v>
      </c>
      <c r="BO10" s="33">
        <f t="shared" si="19"/>
        <v>17.399999999999999</v>
      </c>
      <c r="BP10" s="34">
        <f t="shared" si="20"/>
        <v>97.5</v>
      </c>
      <c r="BQ10" s="35" t="str">
        <f t="shared" si="40"/>
        <v>–</v>
      </c>
      <c r="BR10" s="36">
        <f t="shared" si="21"/>
        <v>110.828025477707</v>
      </c>
      <c r="BS10" s="37">
        <f t="shared" si="22"/>
        <v>16.175000000000001</v>
      </c>
      <c r="BT10" s="38">
        <f t="shared" si="22"/>
        <v>102.08200636942675</v>
      </c>
      <c r="BU10" s="32">
        <f t="shared" si="23"/>
        <v>0.87321245982864848</v>
      </c>
      <c r="BV10" s="39">
        <f t="shared" si="23"/>
        <v>5.9485890107525421</v>
      </c>
    </row>
    <row r="11" spans="1:74" ht="12.75" customHeight="1" x14ac:dyDescent="0.2">
      <c r="A11" s="10" t="s">
        <v>27</v>
      </c>
      <c r="B11" s="66">
        <f>IF(AND((B10&gt;0),(B3&gt;0)),(B10/B3),"")</f>
        <v>0.11447368421052631</v>
      </c>
      <c r="C11" s="4" t="s">
        <v>3</v>
      </c>
      <c r="D11" s="66">
        <f>IF(AND((D10&gt;0),(D3&gt;0)),(D10/D3),"")</f>
        <v>0.10839160839160839</v>
      </c>
      <c r="E11" s="4" t="s">
        <v>3</v>
      </c>
      <c r="F11" s="66">
        <f>IF(AND((F10&gt;0),(F3&gt;0)),(F10/F3),"")</f>
        <v>0.11386861313868613</v>
      </c>
      <c r="G11" s="4" t="s">
        <v>3</v>
      </c>
      <c r="H11" s="66">
        <f>IF(AND((H10&gt;0),(H3&gt;0)),(H10/H3),"")</f>
        <v>0.11654676258992805</v>
      </c>
      <c r="I11" s="4" t="s">
        <v>3</v>
      </c>
      <c r="J11" s="66" t="str">
        <f>IF(AND((J10&gt;0),(J3&gt;0)),(J10/J3),"")</f>
        <v/>
      </c>
      <c r="K11" s="4" t="s">
        <v>3</v>
      </c>
      <c r="L11" s="66" t="str">
        <f>IF(AND((L10&gt;0),(L3&gt;0)),(L10/L3),"")</f>
        <v/>
      </c>
      <c r="M11" s="4" t="s">
        <v>3</v>
      </c>
      <c r="N11" s="66" t="str">
        <f>IF(AND((N10&gt;0),(N3&gt;0)),(N10/N3),"")</f>
        <v/>
      </c>
      <c r="O11" s="4" t="s">
        <v>3</v>
      </c>
      <c r="P11" s="66" t="str">
        <f>IF(AND((P10&gt;0),(P3&gt;0)),(P10/P3),"")</f>
        <v/>
      </c>
      <c r="Q11" s="4" t="s">
        <v>3</v>
      </c>
      <c r="R11" s="66" t="str">
        <f>IF(AND((R10&gt;0),(R3&gt;0)),(R10/R3),"")</f>
        <v/>
      </c>
      <c r="S11" s="4" t="s">
        <v>3</v>
      </c>
      <c r="T11" s="66" t="str">
        <f>IF(AND((T10&gt;0),(T3&gt;0)),(T10/T3),"")</f>
        <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1">IF(AND((AD10&gt;0),(AD3&gt;0)),(AD10/AD3),"")</f>
        <v/>
      </c>
      <c r="AE11" s="4" t="s">
        <v>3</v>
      </c>
      <c r="AF11" s="66" t="str">
        <f t="shared" ref="AF11" si="42">IF(AND((AF10&gt;0),(AF3&gt;0)),(AF10/AF3),"")</f>
        <v/>
      </c>
      <c r="AG11" s="4" t="s">
        <v>3</v>
      </c>
      <c r="AH11" s="66" t="str">
        <f t="shared" ref="AH11" si="43">IF(AND((AH10&gt;0),(AH3&gt;0)),(AH10/AH3),"")</f>
        <v/>
      </c>
      <c r="AI11" s="4" t="s">
        <v>3</v>
      </c>
      <c r="AJ11" s="66" t="str">
        <f t="shared" ref="AJ11" si="44">IF(AND((AJ10&gt;0),(AJ3&gt;0)),(AJ10/AJ3),"")</f>
        <v/>
      </c>
      <c r="AK11" s="4" t="s">
        <v>3</v>
      </c>
      <c r="AL11" s="66" t="str">
        <f t="shared" ref="AL11" si="45">IF(AND((AL10&gt;0),(AL3&gt;0)),(AL10/AL3),"")</f>
        <v/>
      </c>
      <c r="AM11" s="4" t="s">
        <v>3</v>
      </c>
      <c r="AN11" s="66" t="str">
        <f t="shared" ref="AN11" si="46">IF(AND((AN10&gt;0),(AN3&gt;0)),(AN10/AN3),"")</f>
        <v/>
      </c>
      <c r="AO11" s="4" t="s">
        <v>3</v>
      </c>
      <c r="AP11" s="66" t="str">
        <f t="shared" ref="AP11" si="47">IF(AND((AP10&gt;0),(AP3&gt;0)),(AP10/AP3),"")</f>
        <v/>
      </c>
      <c r="AQ11" s="4" t="s">
        <v>3</v>
      </c>
      <c r="AR11" s="66" t="str">
        <f t="shared" ref="AR11" si="48">IF(AND((AR10&gt;0),(AR3&gt;0)),(AR10/AR3),"")</f>
        <v/>
      </c>
      <c r="AS11" s="4" t="s">
        <v>3</v>
      </c>
      <c r="AT11" s="66" t="str">
        <f t="shared" ref="AT11" si="49">IF(AND((AT10&gt;0),(AT3&gt;0)),(AT10/AT3),"")</f>
        <v/>
      </c>
      <c r="AU11" s="4" t="s">
        <v>3</v>
      </c>
      <c r="AV11" s="66" t="str">
        <f t="shared" ref="AV11" si="50">IF(AND((AV10&gt;0),(AV3&gt;0)),(AV10/AV3),"")</f>
        <v/>
      </c>
      <c r="AW11" s="4" t="s">
        <v>3</v>
      </c>
      <c r="AX11" s="66" t="str">
        <f t="shared" ref="AX11" si="51">IF(AND((AX10&gt;0),(AX3&gt;0)),(AX10/AX3),"")</f>
        <v/>
      </c>
      <c r="AY11" s="4" t="s">
        <v>3</v>
      </c>
      <c r="AZ11" s="66" t="str">
        <f t="shared" ref="AZ11" si="52">IF(AND((AZ10&gt;0),(AZ3&gt;0)),(AZ10/AZ3),"")</f>
        <v/>
      </c>
      <c r="BA11" s="4" t="s">
        <v>3</v>
      </c>
      <c r="BB11" s="66" t="str">
        <f t="shared" ref="BB11" si="53">IF(AND((BB10&gt;0),(BB3&gt;0)),(BB10/BB3),"")</f>
        <v/>
      </c>
      <c r="BC11" s="4" t="s">
        <v>3</v>
      </c>
      <c r="BD11" s="66" t="str">
        <f t="shared" ref="BD11" si="54">IF(AND((BD10&gt;0),(BD3&gt;0)),(BD10/BD3),"")</f>
        <v/>
      </c>
      <c r="BE11" s="4" t="s">
        <v>3</v>
      </c>
      <c r="BF11" s="66" t="str">
        <f t="shared" ref="BF11" si="55">IF(AND((BF10&gt;0),(BF3&gt;0)),(BF10/BF3),"")</f>
        <v/>
      </c>
      <c r="BG11" s="4" t="s">
        <v>3</v>
      </c>
      <c r="BH11" s="66" t="str">
        <f t="shared" ref="BH11" si="56">IF(AND((BH10&gt;0),(BH3&gt;0)),(BH10/BH3),"")</f>
        <v/>
      </c>
      <c r="BI11" s="4" t="s">
        <v>3</v>
      </c>
      <c r="BK11" s="57" t="s">
        <v>27</v>
      </c>
      <c r="BL11" s="30">
        <f t="shared" si="16"/>
        <v>4</v>
      </c>
      <c r="BM11" s="40">
        <f t="shared" si="17"/>
        <v>0.10839160839160839</v>
      </c>
      <c r="BN11" s="22" t="str">
        <f t="shared" si="18"/>
        <v>–</v>
      </c>
      <c r="BO11" s="41">
        <f t="shared" si="19"/>
        <v>0.11654676258992805</v>
      </c>
      <c r="BP11" s="24" t="str">
        <f t="shared" si="20"/>
        <v/>
      </c>
      <c r="BQ11" s="6" t="s">
        <v>3</v>
      </c>
      <c r="BR11" s="26" t="str">
        <f t="shared" si="21"/>
        <v/>
      </c>
      <c r="BS11" s="42">
        <f t="shared" si="22"/>
        <v>0.11332016708268722</v>
      </c>
      <c r="BT11" s="28" t="s">
        <v>3</v>
      </c>
      <c r="BU11" s="43">
        <f t="shared" si="23"/>
        <v>3.4800864059825833E-3</v>
      </c>
      <c r="BV11" s="29" t="s">
        <v>3</v>
      </c>
    </row>
    <row r="12" spans="1:74" ht="12.75" customHeight="1" x14ac:dyDescent="0.2">
      <c r="A12" s="10" t="s">
        <v>28</v>
      </c>
      <c r="B12" s="66">
        <f>IF(AND((B6&gt;0),(B8&gt;0)),(B6/B8),"")</f>
        <v>0.63917525773195882</v>
      </c>
      <c r="C12" s="4" t="s">
        <v>3</v>
      </c>
      <c r="D12" s="66">
        <f>IF(AND((D6&gt;0),(D8&gt;0)),(D6/D8),"")</f>
        <v>0.61616161616161613</v>
      </c>
      <c r="E12" s="4" t="s">
        <v>3</v>
      </c>
      <c r="F12" s="66">
        <f>IF(AND((F6&gt;0),(F8&gt;0)),(F6/F8),"")</f>
        <v>0.56880733944954132</v>
      </c>
      <c r="G12" s="4" t="s">
        <v>3</v>
      </c>
      <c r="H12" s="66">
        <f>IF(AND((H6&gt;0),(H8&gt;0)),(H6/H8),"")</f>
        <v>0.60194174757281549</v>
      </c>
      <c r="I12" s="4" t="s">
        <v>3</v>
      </c>
      <c r="J12" s="66" t="str">
        <f>IF(AND((J6&gt;0),(J8&gt;0)),(J6/J8),"")</f>
        <v/>
      </c>
      <c r="K12" s="4" t="s">
        <v>3</v>
      </c>
      <c r="L12" s="66" t="str">
        <f>IF(AND((L6&gt;0),(L8&gt;0)),(L6/L8),"")</f>
        <v/>
      </c>
      <c r="M12" s="4" t="s">
        <v>3</v>
      </c>
      <c r="N12" s="66" t="str">
        <f>IF(AND((N6&gt;0),(N8&gt;0)),(N6/N8),"")</f>
        <v/>
      </c>
      <c r="O12" s="4" t="s">
        <v>3</v>
      </c>
      <c r="P12" s="66" t="str">
        <f>IF(AND((P6&gt;0),(P8&gt;0)),(P6/P8),"")</f>
        <v/>
      </c>
      <c r="Q12" s="4" t="s">
        <v>3</v>
      </c>
      <c r="R12" s="66" t="str">
        <f>IF(AND((R6&gt;0),(R8&gt;0)),(R6/R8),"")</f>
        <v/>
      </c>
      <c r="S12" s="4" t="s">
        <v>3</v>
      </c>
      <c r="T12" s="66" t="str">
        <f>IF(AND((T6&gt;0),(T8&gt;0)),(T6/T8),"")</f>
        <v/>
      </c>
      <c r="U12" s="4" t="s">
        <v>3</v>
      </c>
      <c r="V12" s="66" t="str">
        <f>IF(AND((V6&gt;0),(V8&gt;0)),(V6/V8),"")</f>
        <v/>
      </c>
      <c r="W12" s="4" t="s">
        <v>3</v>
      </c>
      <c r="X12" s="66" t="str">
        <f>IF(AND((X6&gt;0),(X8&gt;0)),(X6/X8),"")</f>
        <v/>
      </c>
      <c r="Y12" s="4" t="s">
        <v>3</v>
      </c>
      <c r="Z12" s="66" t="str">
        <f>IF(AND((Z6&gt;0),(Z8&gt;0)),(Z6/Z8),"")</f>
        <v/>
      </c>
      <c r="AA12" s="4" t="s">
        <v>3</v>
      </c>
      <c r="AB12" s="66" t="str">
        <f>IF(AND((AB6&gt;0),(AB8&gt;0)),(AB6/AB8),"")</f>
        <v/>
      </c>
      <c r="AC12" s="4" t="s">
        <v>3</v>
      </c>
      <c r="AD12" s="66" t="str">
        <f t="shared" ref="AD12" si="57">IF(AND((AD6&gt;0),(AD8&gt;0)),(AD6/AD8),"")</f>
        <v/>
      </c>
      <c r="AE12" s="4" t="s">
        <v>3</v>
      </c>
      <c r="AF12" s="66" t="str">
        <f t="shared" ref="AF12" si="58">IF(AND((AF6&gt;0),(AF8&gt;0)),(AF6/AF8),"")</f>
        <v/>
      </c>
      <c r="AG12" s="4" t="s">
        <v>3</v>
      </c>
      <c r="AH12" s="66" t="str">
        <f t="shared" ref="AH12" si="59">IF(AND((AH6&gt;0),(AH8&gt;0)),(AH6/AH8),"")</f>
        <v/>
      </c>
      <c r="AI12" s="4" t="s">
        <v>3</v>
      </c>
      <c r="AJ12" s="66" t="str">
        <f t="shared" ref="AJ12" si="60">IF(AND((AJ6&gt;0),(AJ8&gt;0)),(AJ6/AJ8),"")</f>
        <v/>
      </c>
      <c r="AK12" s="4" t="s">
        <v>3</v>
      </c>
      <c r="AL12" s="66" t="str">
        <f t="shared" ref="AL12" si="61">IF(AND((AL6&gt;0),(AL8&gt;0)),(AL6/AL8),"")</f>
        <v/>
      </c>
      <c r="AM12" s="4" t="s">
        <v>3</v>
      </c>
      <c r="AN12" s="66" t="str">
        <f t="shared" ref="AN12" si="62">IF(AND((AN6&gt;0),(AN8&gt;0)),(AN6/AN8),"")</f>
        <v/>
      </c>
      <c r="AO12" s="4" t="s">
        <v>3</v>
      </c>
      <c r="AP12" s="66" t="str">
        <f t="shared" ref="AP12" si="63">IF(AND((AP6&gt;0),(AP8&gt;0)),(AP6/AP8),"")</f>
        <v/>
      </c>
      <c r="AQ12" s="4" t="s">
        <v>3</v>
      </c>
      <c r="AR12" s="66" t="str">
        <f t="shared" ref="AR12" si="64">IF(AND((AR6&gt;0),(AR8&gt;0)),(AR6/AR8),"")</f>
        <v/>
      </c>
      <c r="AS12" s="4" t="s">
        <v>3</v>
      </c>
      <c r="AT12" s="66" t="str">
        <f t="shared" ref="AT12" si="65">IF(AND((AT6&gt;0),(AT8&gt;0)),(AT6/AT8),"")</f>
        <v/>
      </c>
      <c r="AU12" s="4" t="s">
        <v>3</v>
      </c>
      <c r="AV12" s="66" t="str">
        <f t="shared" ref="AV12" si="66">IF(AND((AV6&gt;0),(AV8&gt;0)),(AV6/AV8),"")</f>
        <v/>
      </c>
      <c r="AW12" s="4" t="s">
        <v>3</v>
      </c>
      <c r="AX12" s="66" t="str">
        <f t="shared" ref="AX12" si="67">IF(AND((AX6&gt;0),(AX8&gt;0)),(AX6/AX8),"")</f>
        <v/>
      </c>
      <c r="AY12" s="4" t="s">
        <v>3</v>
      </c>
      <c r="AZ12" s="66" t="str">
        <f t="shared" ref="AZ12" si="68">IF(AND((AZ6&gt;0),(AZ8&gt;0)),(AZ6/AZ8),"")</f>
        <v/>
      </c>
      <c r="BA12" s="4" t="s">
        <v>3</v>
      </c>
      <c r="BB12" s="66" t="str">
        <f t="shared" ref="BB12" si="69">IF(AND((BB6&gt;0),(BB8&gt;0)),(BB6/BB8),"")</f>
        <v/>
      </c>
      <c r="BC12" s="4" t="s">
        <v>3</v>
      </c>
      <c r="BD12" s="66" t="str">
        <f t="shared" ref="BD12" si="70">IF(AND((BD6&gt;0),(BD8&gt;0)),(BD6/BD8),"")</f>
        <v/>
      </c>
      <c r="BE12" s="4" t="s">
        <v>3</v>
      </c>
      <c r="BF12" s="66" t="str">
        <f t="shared" ref="BF12" si="71">IF(AND((BF6&gt;0),(BF8&gt;0)),(BF6/BF8),"")</f>
        <v/>
      </c>
      <c r="BG12" s="4" t="s">
        <v>3</v>
      </c>
      <c r="BH12" s="66" t="str">
        <f t="shared" ref="BH12" si="72">IF(AND((BH6&gt;0),(BH8&gt;0)),(BH6/BH8),"")</f>
        <v/>
      </c>
      <c r="BI12" s="4" t="s">
        <v>3</v>
      </c>
      <c r="BK12" s="57" t="s">
        <v>28</v>
      </c>
      <c r="BL12" s="30">
        <f t="shared" si="16"/>
        <v>4</v>
      </c>
      <c r="BM12" s="40">
        <f t="shared" si="17"/>
        <v>0.56880733944954132</v>
      </c>
      <c r="BN12" s="22" t="str">
        <f t="shared" si="18"/>
        <v>–</v>
      </c>
      <c r="BO12" s="41">
        <f t="shared" si="19"/>
        <v>0.63917525773195882</v>
      </c>
      <c r="BP12" s="24" t="str">
        <f t="shared" si="20"/>
        <v/>
      </c>
      <c r="BQ12" s="6" t="s">
        <v>3</v>
      </c>
      <c r="BR12" s="26" t="str">
        <f t="shared" si="21"/>
        <v/>
      </c>
      <c r="BS12" s="42">
        <f t="shared" si="22"/>
        <v>0.60652149022898305</v>
      </c>
      <c r="BT12" s="28" t="s">
        <v>3</v>
      </c>
      <c r="BU12" s="43">
        <f t="shared" si="23"/>
        <v>2.9453532736309736E-2</v>
      </c>
      <c r="BV12" s="29" t="s">
        <v>3</v>
      </c>
    </row>
    <row r="13" spans="1:74" ht="12.75" customHeight="1" x14ac:dyDescent="0.2">
      <c r="A13" s="15" t="s">
        <v>22</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22</v>
      </c>
      <c r="BL13" s="30"/>
      <c r="BM13" s="21"/>
      <c r="BN13" s="22"/>
      <c r="BO13" s="23"/>
      <c r="BP13" s="24"/>
      <c r="BQ13" s="25"/>
      <c r="BR13" s="26"/>
      <c r="BS13" s="27"/>
      <c r="BT13" s="28"/>
      <c r="BU13" s="22"/>
      <c r="BV13" s="29"/>
    </row>
    <row r="14" spans="1:74" ht="12.75" customHeight="1" x14ac:dyDescent="0.2">
      <c r="A14" s="10" t="s">
        <v>5</v>
      </c>
      <c r="B14" s="19"/>
      <c r="C14" s="4" t="str">
        <f t="shared" ref="C14" si="73">IF(AND((B14&gt;0),(B$4&gt;0)),(B14/B$4*100),"")</f>
        <v/>
      </c>
      <c r="D14" s="19">
        <v>2.2999999999999998</v>
      </c>
      <c r="E14" s="4">
        <f t="shared" ref="E14" si="74">IF(AND((D14&gt;0),(D$4&gt;0)),(D14/D$4*100),"")</f>
        <v>14.838709677419354</v>
      </c>
      <c r="F14" s="19"/>
      <c r="G14" s="4" t="str">
        <f t="shared" ref="G14" si="75">IF(AND((F14&gt;0),(F$4&gt;0)),(F14/F$4*100),"")</f>
        <v/>
      </c>
      <c r="H14" s="19"/>
      <c r="I14" s="4" t="str">
        <f t="shared" ref="I14" si="76">IF(AND((H14&gt;0),(H$4&gt;0)),(H14/H$4*100),"")</f>
        <v/>
      </c>
      <c r="J14" s="19"/>
      <c r="K14" s="4" t="str">
        <f t="shared" ref="K14" si="77">IF(AND((J14&gt;0),(J$4&gt;0)),(J14/J$4*100),"")</f>
        <v/>
      </c>
      <c r="L14" s="19"/>
      <c r="M14" s="4" t="str">
        <f t="shared" ref="M14" si="78">IF(AND((L14&gt;0),(L$4&gt;0)),(L14/L$4*100),"")</f>
        <v/>
      </c>
      <c r="N14" s="19"/>
      <c r="O14" s="4" t="str">
        <f t="shared" ref="O14" si="79">IF(AND((N14&gt;0),(N$4&gt;0)),(N14/N$4*100),"")</f>
        <v/>
      </c>
      <c r="P14" s="19"/>
      <c r="Q14" s="4" t="str">
        <f t="shared" ref="Q14" si="80">IF(AND((P14&gt;0),(P$4&gt;0)),(P14/P$4*100),"")</f>
        <v/>
      </c>
      <c r="R14" s="19"/>
      <c r="S14" s="4" t="str">
        <f t="shared" ref="S14" si="81">IF(AND((R14&gt;0),(R$4&gt;0)),(R14/R$4*100),"")</f>
        <v/>
      </c>
      <c r="T14" s="19"/>
      <c r="U14" s="4" t="str">
        <f t="shared" ref="U14" si="82">IF(AND((T14&gt;0),(T$4&gt;0)),(T14/T$4*100),"")</f>
        <v/>
      </c>
      <c r="V14" s="19"/>
      <c r="W14" s="4" t="str">
        <f t="shared" ref="W14" si="83">IF(AND((V14&gt;0),(V$4&gt;0)),(V14/V$4*100),"")</f>
        <v/>
      </c>
      <c r="X14" s="19"/>
      <c r="Y14" s="4" t="str">
        <f t="shared" ref="Y14" si="84">IF(AND((X14&gt;0),(X$4&gt;0)),(X14/X$4*100),"")</f>
        <v/>
      </c>
      <c r="Z14" s="19"/>
      <c r="AA14" s="4" t="str">
        <f t="shared" ref="AA14" si="85">IF(AND((Z14&gt;0),(Z$4&gt;0)),(Z14/Z$4*100),"")</f>
        <v/>
      </c>
      <c r="AB14" s="19"/>
      <c r="AC14" s="4" t="str">
        <f t="shared" ref="AC14" si="86">IF(AND((AB14&gt;0),(AB$4&gt;0)),(AB14/AB$4*100),"")</f>
        <v/>
      </c>
      <c r="AD14" s="19"/>
      <c r="AE14" s="4" t="str">
        <f t="shared" ref="AE14" si="87">IF(AND((AD14&gt;0),(AD$4&gt;0)),(AD14/AD$4*100),"")</f>
        <v/>
      </c>
      <c r="AF14" s="19"/>
      <c r="AG14" s="4" t="str">
        <f t="shared" ref="AG14" si="88">IF(AND((AF14&gt;0),(AF$4&gt;0)),(AF14/AF$4*100),"")</f>
        <v/>
      </c>
      <c r="AH14" s="19"/>
      <c r="AI14" s="4" t="str">
        <f t="shared" ref="AI14" si="89">IF(AND((AH14&gt;0),(AH$4&gt;0)),(AH14/AH$4*100),"")</f>
        <v/>
      </c>
      <c r="AJ14" s="19"/>
      <c r="AK14" s="4" t="str">
        <f t="shared" ref="AK14" si="90">IF(AND((AJ14&gt;0),(AJ$4&gt;0)),(AJ14/AJ$4*100),"")</f>
        <v/>
      </c>
      <c r="AL14" s="19"/>
      <c r="AM14" s="4" t="str">
        <f t="shared" ref="AM14" si="91">IF(AND((AL14&gt;0),(AL$4&gt;0)),(AL14/AL$4*100),"")</f>
        <v/>
      </c>
      <c r="AN14" s="19"/>
      <c r="AO14" s="4" t="str">
        <f t="shared" ref="AO14" si="92">IF(AND((AN14&gt;0),(AN$4&gt;0)),(AN14/AN$4*100),"")</f>
        <v/>
      </c>
      <c r="AP14" s="19"/>
      <c r="AQ14" s="4" t="str">
        <f t="shared" ref="AQ14" si="93">IF(AND((AP14&gt;0),(AP$4&gt;0)),(AP14/AP$4*100),"")</f>
        <v/>
      </c>
      <c r="AR14" s="19"/>
      <c r="AS14" s="4" t="str">
        <f t="shared" ref="AS14" si="94">IF(AND((AR14&gt;0),(AR$4&gt;0)),(AR14/AR$4*100),"")</f>
        <v/>
      </c>
      <c r="AT14" s="19"/>
      <c r="AU14" s="4" t="str">
        <f t="shared" ref="AU14" si="95">IF(AND((AT14&gt;0),(AT$4&gt;0)),(AT14/AT$4*100),"")</f>
        <v/>
      </c>
      <c r="AV14" s="19"/>
      <c r="AW14" s="4" t="str">
        <f t="shared" ref="AW14" si="96">IF(AND((AV14&gt;0),(AV$4&gt;0)),(AV14/AV$4*100),"")</f>
        <v/>
      </c>
      <c r="AX14" s="19"/>
      <c r="AY14" s="4" t="str">
        <f t="shared" ref="AY14" si="97">IF(AND((AX14&gt;0),(AX$4&gt;0)),(AX14/AX$4*100),"")</f>
        <v/>
      </c>
      <c r="AZ14" s="19"/>
      <c r="BA14" s="4" t="str">
        <f t="shared" ref="BA14" si="98">IF(AND((AZ14&gt;0),(AZ$4&gt;0)),(AZ14/AZ$4*100),"")</f>
        <v/>
      </c>
      <c r="BB14" s="19"/>
      <c r="BC14" s="4" t="str">
        <f t="shared" ref="BC14" si="99">IF(AND((BB14&gt;0),(BB$4&gt;0)),(BB14/BB$4*100),"")</f>
        <v/>
      </c>
      <c r="BD14" s="19"/>
      <c r="BE14" s="4" t="str">
        <f t="shared" ref="BE14" si="100">IF(AND((BD14&gt;0),(BD$4&gt;0)),(BD14/BD$4*100),"")</f>
        <v/>
      </c>
      <c r="BF14" s="19"/>
      <c r="BG14" s="4" t="str">
        <f t="shared" ref="BG14" si="101">IF(AND((BF14&gt;0),(BF$4&gt;0)),(BF14/BF$4*100),"")</f>
        <v/>
      </c>
      <c r="BH14" s="19"/>
      <c r="BI14" s="4" t="str">
        <f t="shared" ref="BI14" si="102">IF(AND((BH14&gt;0),(BH$4&gt;0)),(BH14/BH$4*100),"")</f>
        <v/>
      </c>
      <c r="BK14" s="57" t="s">
        <v>5</v>
      </c>
      <c r="BL14" s="30">
        <f t="shared" si="16"/>
        <v>1</v>
      </c>
      <c r="BM14" s="31">
        <f t="shared" si="17"/>
        <v>2.2999999999999998</v>
      </c>
      <c r="BN14" s="32" t="str">
        <f t="shared" si="18"/>
        <v>–</v>
      </c>
      <c r="BO14" s="33">
        <f t="shared" si="19"/>
        <v>2.2999999999999998</v>
      </c>
      <c r="BP14" s="34">
        <f t="shared" si="20"/>
        <v>14.838709677419354</v>
      </c>
      <c r="BQ14" s="35" t="str">
        <f t="shared" si="40"/>
        <v>–</v>
      </c>
      <c r="BR14" s="36">
        <f t="shared" si="21"/>
        <v>14.838709677419354</v>
      </c>
      <c r="BS14" s="37">
        <f t="shared" si="22"/>
        <v>2.2999999999999998</v>
      </c>
      <c r="BT14" s="38">
        <f t="shared" si="22"/>
        <v>14.838709677419354</v>
      </c>
      <c r="BU14" s="32" t="str">
        <f t="shared" si="23"/>
        <v>?</v>
      </c>
      <c r="BV14" s="39" t="str">
        <f t="shared" si="23"/>
        <v>?</v>
      </c>
    </row>
    <row r="15" spans="1:74" ht="12.75" customHeight="1" x14ac:dyDescent="0.2">
      <c r="A15" s="15" t="s">
        <v>12</v>
      </c>
      <c r="B15" s="17"/>
      <c r="C15" s="3"/>
      <c r="D15" s="17"/>
      <c r="E15" s="3"/>
      <c r="F15" s="17"/>
      <c r="G15" s="3"/>
      <c r="H15" s="17"/>
      <c r="I15" s="3"/>
      <c r="J15" s="17"/>
      <c r="K15" s="3"/>
      <c r="L15" s="17"/>
      <c r="M15" s="3"/>
      <c r="N15" s="17"/>
      <c r="O15" s="3"/>
      <c r="P15" s="17"/>
      <c r="Q15" s="3"/>
      <c r="R15" s="17"/>
      <c r="S15" s="3"/>
      <c r="T15" s="17"/>
      <c r="U15" s="3"/>
      <c r="V15" s="17"/>
      <c r="W15" s="3"/>
      <c r="X15" s="17"/>
      <c r="Y15" s="3"/>
      <c r="Z15" s="17"/>
      <c r="AA15" s="3"/>
      <c r="AB15" s="17"/>
      <c r="AC15" s="3"/>
      <c r="AD15" s="17"/>
      <c r="AE15" s="3"/>
      <c r="AF15" s="17"/>
      <c r="AG15" s="3"/>
      <c r="AH15" s="17"/>
      <c r="AI15" s="3"/>
      <c r="AJ15" s="17"/>
      <c r="AK15" s="3"/>
      <c r="AL15" s="17"/>
      <c r="AM15" s="3"/>
      <c r="AN15" s="17"/>
      <c r="AO15" s="3"/>
      <c r="AP15" s="17"/>
      <c r="AQ15" s="3"/>
      <c r="AR15" s="17"/>
      <c r="AS15" s="3"/>
      <c r="AT15" s="17"/>
      <c r="AU15" s="3"/>
      <c r="AV15" s="17"/>
      <c r="AW15" s="3"/>
      <c r="AX15" s="17"/>
      <c r="AY15" s="3"/>
      <c r="AZ15" s="17"/>
      <c r="BA15" s="3"/>
      <c r="BB15" s="17"/>
      <c r="BC15" s="3"/>
      <c r="BD15" s="17"/>
      <c r="BE15" s="3"/>
      <c r="BF15" s="17"/>
      <c r="BG15" s="3"/>
      <c r="BH15" s="17"/>
      <c r="BI15" s="3"/>
      <c r="BK15" s="56" t="s">
        <v>12</v>
      </c>
      <c r="BL15" s="30"/>
      <c r="BM15" s="31"/>
      <c r="BN15" s="32"/>
      <c r="BO15" s="33"/>
      <c r="BP15" s="34"/>
      <c r="BQ15" s="35"/>
      <c r="BR15" s="36"/>
      <c r="BS15" s="37"/>
      <c r="BT15" s="38"/>
      <c r="BU15" s="32"/>
      <c r="BV15" s="39"/>
    </row>
    <row r="16" spans="1:74" ht="12.75" customHeight="1" x14ac:dyDescent="0.2">
      <c r="A16" s="10" t="s">
        <v>24</v>
      </c>
      <c r="B16" s="19">
        <v>8.3000000000000007</v>
      </c>
      <c r="C16" s="4">
        <f>IF(AND((B16&gt;0),(B$4&gt;0)),(B16/B$4*100),"")</f>
        <v>52.866242038216569</v>
      </c>
      <c r="D16" s="19">
        <v>7.1</v>
      </c>
      <c r="E16" s="4">
        <f>IF(AND((D16&gt;0),(D$4&gt;0)),(D16/D$4*100),"")</f>
        <v>45.806451612903224</v>
      </c>
      <c r="F16" s="19">
        <v>8.1</v>
      </c>
      <c r="G16" s="4">
        <f>IF(AND((F16&gt;0),(F$4&gt;0)),(F16/F$4*100),"")</f>
        <v>50.625</v>
      </c>
      <c r="H16" s="19">
        <v>7.2</v>
      </c>
      <c r="I16" s="4">
        <f>IF(AND((H16&gt;0),(H$4&gt;0)),(H16/H$4*100),"")</f>
        <v>44.44444444444445</v>
      </c>
      <c r="J16" s="19"/>
      <c r="K16" s="4" t="str">
        <f>IF(AND((J16&gt;0),(J$4&gt;0)),(J16/J$4*100),"")</f>
        <v/>
      </c>
      <c r="L16" s="19"/>
      <c r="M16" s="4" t="str">
        <f>IF(AND((L16&gt;0),(L$4&gt;0)),(L16/L$4*100),"")</f>
        <v/>
      </c>
      <c r="N16" s="19"/>
      <c r="O16" s="4" t="str">
        <f>IF(AND((N16&gt;0),(N$4&gt;0)),(N16/N$4*100),"")</f>
        <v/>
      </c>
      <c r="P16" s="19"/>
      <c r="Q16" s="4" t="str">
        <f>IF(AND((P16&gt;0),(P$4&gt;0)),(P16/P$4*100),"")</f>
        <v/>
      </c>
      <c r="R16" s="19"/>
      <c r="S16" s="4" t="str">
        <f>IF(AND((R16&gt;0),(R$4&gt;0)),(R16/R$4*100),"")</f>
        <v/>
      </c>
      <c r="T16" s="19"/>
      <c r="U16" s="4" t="str">
        <f>IF(AND((T16&gt;0),(T$4&gt;0)),(T16/T$4*100),"")</f>
        <v/>
      </c>
      <c r="V16" s="19"/>
      <c r="W16" s="4" t="str">
        <f>IF(AND((V16&gt;0),(V$4&gt;0)),(V16/V$4*100),"")</f>
        <v/>
      </c>
      <c r="X16" s="19"/>
      <c r="Y16" s="4" t="str">
        <f>IF(AND((X16&gt;0),(X$4&gt;0)),(X16/X$4*100),"")</f>
        <v/>
      </c>
      <c r="Z16" s="19"/>
      <c r="AA16" s="4" t="str">
        <f>IF(AND((Z16&gt;0),(Z$4&gt;0)),(Z16/Z$4*100),"")</f>
        <v/>
      </c>
      <c r="AB16" s="19"/>
      <c r="AC16" s="4" t="str">
        <f>IF(AND((AB16&gt;0),(AB$4&gt;0)),(AB16/AB$4*100),"")</f>
        <v/>
      </c>
      <c r="AD16" s="19"/>
      <c r="AE16" s="4" t="str">
        <f t="shared" ref="AE16:AE17" si="103">IF(AND((AD16&gt;0),(AD$4&gt;0)),(AD16/AD$4*100),"")</f>
        <v/>
      </c>
      <c r="AF16" s="19"/>
      <c r="AG16" s="4" t="str">
        <f t="shared" ref="AG16:AG17" si="104">IF(AND((AF16&gt;0),(AF$4&gt;0)),(AF16/AF$4*100),"")</f>
        <v/>
      </c>
      <c r="AH16" s="19"/>
      <c r="AI16" s="4" t="str">
        <f t="shared" ref="AI16:AI17" si="105">IF(AND((AH16&gt;0),(AH$4&gt;0)),(AH16/AH$4*100),"")</f>
        <v/>
      </c>
      <c r="AJ16" s="19"/>
      <c r="AK16" s="4" t="str">
        <f t="shared" ref="AK16:AK17" si="106">IF(AND((AJ16&gt;0),(AJ$4&gt;0)),(AJ16/AJ$4*100),"")</f>
        <v/>
      </c>
      <c r="AL16" s="19"/>
      <c r="AM16" s="4" t="str">
        <f t="shared" ref="AM16:AM17" si="107">IF(AND((AL16&gt;0),(AL$4&gt;0)),(AL16/AL$4*100),"")</f>
        <v/>
      </c>
      <c r="AN16" s="19"/>
      <c r="AO16" s="4" t="str">
        <f t="shared" ref="AO16:AO17" si="108">IF(AND((AN16&gt;0),(AN$4&gt;0)),(AN16/AN$4*100),"")</f>
        <v/>
      </c>
      <c r="AP16" s="19"/>
      <c r="AQ16" s="4" t="str">
        <f t="shared" ref="AQ16:AQ17" si="109">IF(AND((AP16&gt;0),(AP$4&gt;0)),(AP16/AP$4*100),"")</f>
        <v/>
      </c>
      <c r="AR16" s="19"/>
      <c r="AS16" s="4" t="str">
        <f t="shared" ref="AS16:AS17" si="110">IF(AND((AR16&gt;0),(AR$4&gt;0)),(AR16/AR$4*100),"")</f>
        <v/>
      </c>
      <c r="AT16" s="19"/>
      <c r="AU16" s="4" t="str">
        <f t="shared" ref="AU16:AU17" si="111">IF(AND((AT16&gt;0),(AT$4&gt;0)),(AT16/AT$4*100),"")</f>
        <v/>
      </c>
      <c r="AV16" s="19"/>
      <c r="AW16" s="4" t="str">
        <f t="shared" ref="AW16:AW17" si="112">IF(AND((AV16&gt;0),(AV$4&gt;0)),(AV16/AV$4*100),"")</f>
        <v/>
      </c>
      <c r="AX16" s="19"/>
      <c r="AY16" s="4" t="str">
        <f t="shared" ref="AY16:AY17" si="113">IF(AND((AX16&gt;0),(AX$4&gt;0)),(AX16/AX$4*100),"")</f>
        <v/>
      </c>
      <c r="AZ16" s="19"/>
      <c r="BA16" s="4" t="str">
        <f t="shared" ref="BA16:BA17" si="114">IF(AND((AZ16&gt;0),(AZ$4&gt;0)),(AZ16/AZ$4*100),"")</f>
        <v/>
      </c>
      <c r="BB16" s="19"/>
      <c r="BC16" s="4" t="str">
        <f t="shared" ref="BC16:BC17" si="115">IF(AND((BB16&gt;0),(BB$4&gt;0)),(BB16/BB$4*100),"")</f>
        <v/>
      </c>
      <c r="BD16" s="19"/>
      <c r="BE16" s="4" t="str">
        <f t="shared" ref="BE16:BE17" si="116">IF(AND((BD16&gt;0),(BD$4&gt;0)),(BD16/BD$4*100),"")</f>
        <v/>
      </c>
      <c r="BF16" s="19"/>
      <c r="BG16" s="4" t="str">
        <f t="shared" ref="BG16:BG17" si="117">IF(AND((BF16&gt;0),(BF$4&gt;0)),(BF16/BF$4*100),"")</f>
        <v/>
      </c>
      <c r="BH16" s="19"/>
      <c r="BI16" s="4" t="str">
        <f t="shared" ref="BI16:BI17" si="118">IF(AND((BH16&gt;0),(BH$4&gt;0)),(BH16/BH$4*100),"")</f>
        <v/>
      </c>
      <c r="BK16" s="57" t="s">
        <v>24</v>
      </c>
      <c r="BL16" s="30">
        <f t="shared" si="16"/>
        <v>4</v>
      </c>
      <c r="BM16" s="31">
        <f t="shared" si="17"/>
        <v>7.1</v>
      </c>
      <c r="BN16" s="32" t="str">
        <f t="shared" si="18"/>
        <v>–</v>
      </c>
      <c r="BO16" s="33">
        <f t="shared" si="19"/>
        <v>8.3000000000000007</v>
      </c>
      <c r="BP16" s="34">
        <f t="shared" si="20"/>
        <v>44.44444444444445</v>
      </c>
      <c r="BQ16" s="35" t="str">
        <f t="shared" si="40"/>
        <v>–</v>
      </c>
      <c r="BR16" s="36">
        <f t="shared" si="21"/>
        <v>52.866242038216569</v>
      </c>
      <c r="BS16" s="37">
        <f t="shared" si="22"/>
        <v>7.6749999999999998</v>
      </c>
      <c r="BT16" s="38">
        <f t="shared" si="22"/>
        <v>48.435534523891064</v>
      </c>
      <c r="BU16" s="32">
        <f t="shared" si="23"/>
        <v>0.61305247192498424</v>
      </c>
      <c r="BV16" s="39">
        <f t="shared" si="23"/>
        <v>3.969290663904526</v>
      </c>
    </row>
    <row r="17" spans="1:74" ht="12.75" customHeight="1" x14ac:dyDescent="0.2">
      <c r="A17" s="10" t="s">
        <v>25</v>
      </c>
      <c r="B17" s="19">
        <v>1.2</v>
      </c>
      <c r="C17" s="4">
        <f>IF(AND((B17&gt;0),(B$4&gt;0)),(B17/B$4*100),"")</f>
        <v>7.6433121019108281</v>
      </c>
      <c r="D17" s="19">
        <v>1.1000000000000001</v>
      </c>
      <c r="E17" s="4">
        <f>IF(AND((D17&gt;0),(D$4&gt;0)),(D17/D$4*100),"")</f>
        <v>7.096774193548387</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si="103"/>
        <v/>
      </c>
      <c r="AF17" s="19"/>
      <c r="AG17" s="4" t="str">
        <f t="shared" si="104"/>
        <v/>
      </c>
      <c r="AH17" s="19"/>
      <c r="AI17" s="4" t="str">
        <f t="shared" si="105"/>
        <v/>
      </c>
      <c r="AJ17" s="19"/>
      <c r="AK17" s="4" t="str">
        <f t="shared" si="106"/>
        <v/>
      </c>
      <c r="AL17" s="19"/>
      <c r="AM17" s="4" t="str">
        <f t="shared" si="107"/>
        <v/>
      </c>
      <c r="AN17" s="19"/>
      <c r="AO17" s="4" t="str">
        <f t="shared" si="108"/>
        <v/>
      </c>
      <c r="AP17" s="19"/>
      <c r="AQ17" s="4" t="str">
        <f t="shared" si="109"/>
        <v/>
      </c>
      <c r="AR17" s="19"/>
      <c r="AS17" s="4" t="str">
        <f t="shared" si="110"/>
        <v/>
      </c>
      <c r="AT17" s="19"/>
      <c r="AU17" s="4" t="str">
        <f t="shared" si="111"/>
        <v/>
      </c>
      <c r="AV17" s="19"/>
      <c r="AW17" s="4" t="str">
        <f t="shared" si="112"/>
        <v/>
      </c>
      <c r="AX17" s="19"/>
      <c r="AY17" s="4" t="str">
        <f t="shared" si="113"/>
        <v/>
      </c>
      <c r="AZ17" s="19"/>
      <c r="BA17" s="4" t="str">
        <f t="shared" si="114"/>
        <v/>
      </c>
      <c r="BB17" s="19"/>
      <c r="BC17" s="4" t="str">
        <f t="shared" si="115"/>
        <v/>
      </c>
      <c r="BD17" s="19"/>
      <c r="BE17" s="4" t="str">
        <f t="shared" si="116"/>
        <v/>
      </c>
      <c r="BF17" s="19"/>
      <c r="BG17" s="4" t="str">
        <f t="shared" si="117"/>
        <v/>
      </c>
      <c r="BH17" s="19"/>
      <c r="BI17" s="4" t="str">
        <f t="shared" si="118"/>
        <v/>
      </c>
      <c r="BK17" s="57" t="s">
        <v>25</v>
      </c>
      <c r="BL17" s="30">
        <f t="shared" si="16"/>
        <v>2</v>
      </c>
      <c r="BM17" s="31">
        <f t="shared" si="17"/>
        <v>1.1000000000000001</v>
      </c>
      <c r="BN17" s="32" t="str">
        <f t="shared" si="18"/>
        <v>–</v>
      </c>
      <c r="BO17" s="33">
        <f t="shared" si="19"/>
        <v>1.2</v>
      </c>
      <c r="BP17" s="34">
        <f t="shared" si="20"/>
        <v>7.096774193548387</v>
      </c>
      <c r="BQ17" s="35" t="str">
        <f t="shared" si="40"/>
        <v>–</v>
      </c>
      <c r="BR17" s="36">
        <f t="shared" si="21"/>
        <v>7.6433121019108281</v>
      </c>
      <c r="BS17" s="37">
        <f t="shared" si="22"/>
        <v>1.1499999999999999</v>
      </c>
      <c r="BT17" s="38">
        <f t="shared" si="22"/>
        <v>7.3700431477296071</v>
      </c>
      <c r="BU17" s="32">
        <f t="shared" si="23"/>
        <v>7.0710678118654655E-2</v>
      </c>
      <c r="BV17" s="39">
        <f t="shared" si="23"/>
        <v>0.38646066117859401</v>
      </c>
    </row>
    <row r="18" spans="1:74" ht="12.75" customHeight="1" x14ac:dyDescent="0.2">
      <c r="A18" s="10" t="s">
        <v>26</v>
      </c>
      <c r="B18" s="66">
        <f>IF(AND((B17&gt;0),(B16&gt;0)),(B17/B16),"")</f>
        <v>0.14457831325301204</v>
      </c>
      <c r="C18" s="4" t="s">
        <v>3</v>
      </c>
      <c r="D18" s="66">
        <f>IF(AND((D17&gt;0),(D16&gt;0)),(D17/D16),"")</f>
        <v>0.15492957746478875</v>
      </c>
      <c r="E18" s="4" t="s">
        <v>3</v>
      </c>
      <c r="F18" s="66" t="str">
        <f>IF(AND((F17&gt;0),(F16&gt;0)),(F17/F16),"")</f>
        <v/>
      </c>
      <c r="G18" s="4" t="s">
        <v>3</v>
      </c>
      <c r="H18" s="66" t="str">
        <f>IF(AND((H17&gt;0),(H16&gt;0)),(H17/H16),"")</f>
        <v/>
      </c>
      <c r="I18" s="4" t="s">
        <v>3</v>
      </c>
      <c r="J18" s="66" t="str">
        <f>IF(AND((J17&gt;0),(J16&gt;0)),(J17/J16),"")</f>
        <v/>
      </c>
      <c r="K18" s="4" t="s">
        <v>3</v>
      </c>
      <c r="L18" s="66" t="str">
        <f>IF(AND((L17&gt;0),(L16&gt;0)),(L17/L16),"")</f>
        <v/>
      </c>
      <c r="M18" s="4" t="s">
        <v>3</v>
      </c>
      <c r="N18" s="66" t="str">
        <f>IF(AND((N17&gt;0),(N16&gt;0)),(N17/N16),"")</f>
        <v/>
      </c>
      <c r="O18" s="4" t="s">
        <v>3</v>
      </c>
      <c r="P18" s="66" t="str">
        <f>IF(AND((P17&gt;0),(P16&gt;0)),(P17/P16),"")</f>
        <v/>
      </c>
      <c r="Q18" s="4" t="s">
        <v>3</v>
      </c>
      <c r="R18" s="66" t="str">
        <f>IF(AND((R17&gt;0),(R16&gt;0)),(R17/R16),"")</f>
        <v/>
      </c>
      <c r="S18" s="4" t="s">
        <v>3</v>
      </c>
      <c r="T18" s="66" t="str">
        <f>IF(AND((T17&gt;0),(T16&gt;0)),(T17/T16),"")</f>
        <v/>
      </c>
      <c r="U18" s="4" t="s">
        <v>3</v>
      </c>
      <c r="V18" s="66" t="str">
        <f>IF(AND((V17&gt;0),(V16&gt;0)),(V17/V16),"")</f>
        <v/>
      </c>
      <c r="W18" s="4" t="s">
        <v>3</v>
      </c>
      <c r="X18" s="66" t="str">
        <f>IF(AND((X17&gt;0),(X16&gt;0)),(X17/X16),"")</f>
        <v/>
      </c>
      <c r="Y18" s="4" t="s">
        <v>3</v>
      </c>
      <c r="Z18" s="66" t="str">
        <f>IF(AND((Z17&gt;0),(Z16&gt;0)),(Z17/Z16),"")</f>
        <v/>
      </c>
      <c r="AA18" s="4" t="s">
        <v>3</v>
      </c>
      <c r="AB18" s="66" t="str">
        <f>IF(AND((AB17&gt;0),(AB16&gt;0)),(AB17/AB16),"")</f>
        <v/>
      </c>
      <c r="AC18" s="4" t="s">
        <v>3</v>
      </c>
      <c r="AD18" s="66" t="str">
        <f t="shared" ref="AD18" si="119">IF(AND((AD17&gt;0),(AD16&gt;0)),(AD17/AD16),"")</f>
        <v/>
      </c>
      <c r="AE18" s="4" t="s">
        <v>3</v>
      </c>
      <c r="AF18" s="66" t="str">
        <f t="shared" ref="AF18" si="120">IF(AND((AF17&gt;0),(AF16&gt;0)),(AF17/AF16),"")</f>
        <v/>
      </c>
      <c r="AG18" s="4" t="s">
        <v>3</v>
      </c>
      <c r="AH18" s="66" t="str">
        <f t="shared" ref="AH18" si="121">IF(AND((AH17&gt;0),(AH16&gt;0)),(AH17/AH16),"")</f>
        <v/>
      </c>
      <c r="AI18" s="4" t="s">
        <v>3</v>
      </c>
      <c r="AJ18" s="66" t="str">
        <f t="shared" ref="AJ18" si="122">IF(AND((AJ17&gt;0),(AJ16&gt;0)),(AJ17/AJ16),"")</f>
        <v/>
      </c>
      <c r="AK18" s="4" t="s">
        <v>3</v>
      </c>
      <c r="AL18" s="66" t="str">
        <f t="shared" ref="AL18" si="123">IF(AND((AL17&gt;0),(AL16&gt;0)),(AL17/AL16),"")</f>
        <v/>
      </c>
      <c r="AM18" s="4" t="s">
        <v>3</v>
      </c>
      <c r="AN18" s="66" t="str">
        <f t="shared" ref="AN18" si="124">IF(AND((AN17&gt;0),(AN16&gt;0)),(AN17/AN16),"")</f>
        <v/>
      </c>
      <c r="AO18" s="4" t="s">
        <v>3</v>
      </c>
      <c r="AP18" s="66" t="str">
        <f t="shared" ref="AP18" si="125">IF(AND((AP17&gt;0),(AP16&gt;0)),(AP17/AP16),"")</f>
        <v/>
      </c>
      <c r="AQ18" s="4" t="s">
        <v>3</v>
      </c>
      <c r="AR18" s="66" t="str">
        <f t="shared" ref="AR18" si="126">IF(AND((AR17&gt;0),(AR16&gt;0)),(AR17/AR16),"")</f>
        <v/>
      </c>
      <c r="AS18" s="4" t="s">
        <v>3</v>
      </c>
      <c r="AT18" s="66" t="str">
        <f t="shared" ref="AT18" si="127">IF(AND((AT17&gt;0),(AT16&gt;0)),(AT17/AT16),"")</f>
        <v/>
      </c>
      <c r="AU18" s="4" t="s">
        <v>3</v>
      </c>
      <c r="AV18" s="66" t="str">
        <f t="shared" ref="AV18" si="128">IF(AND((AV17&gt;0),(AV16&gt;0)),(AV17/AV16),"")</f>
        <v/>
      </c>
      <c r="AW18" s="4" t="s">
        <v>3</v>
      </c>
      <c r="AX18" s="66" t="str">
        <f t="shared" ref="AX18" si="129">IF(AND((AX17&gt;0),(AX16&gt;0)),(AX17/AX16),"")</f>
        <v/>
      </c>
      <c r="AY18" s="4" t="s">
        <v>3</v>
      </c>
      <c r="AZ18" s="66" t="str">
        <f t="shared" ref="AZ18" si="130">IF(AND((AZ17&gt;0),(AZ16&gt;0)),(AZ17/AZ16),"")</f>
        <v/>
      </c>
      <c r="BA18" s="4" t="s">
        <v>3</v>
      </c>
      <c r="BB18" s="66" t="str">
        <f t="shared" ref="BB18" si="131">IF(AND((BB17&gt;0),(BB16&gt;0)),(BB17/BB16),"")</f>
        <v/>
      </c>
      <c r="BC18" s="4" t="s">
        <v>3</v>
      </c>
      <c r="BD18" s="66" t="str">
        <f t="shared" ref="BD18" si="132">IF(AND((BD17&gt;0),(BD16&gt;0)),(BD17/BD16),"")</f>
        <v/>
      </c>
      <c r="BE18" s="4" t="s">
        <v>3</v>
      </c>
      <c r="BF18" s="66" t="str">
        <f t="shared" ref="BF18" si="133">IF(AND((BF17&gt;0),(BF16&gt;0)),(BF17/BF16),"")</f>
        <v/>
      </c>
      <c r="BG18" s="4" t="s">
        <v>3</v>
      </c>
      <c r="BH18" s="66" t="str">
        <f t="shared" ref="BH18" si="134">IF(AND((BH17&gt;0),(BH16&gt;0)),(BH17/BH16),"")</f>
        <v/>
      </c>
      <c r="BI18" s="4" t="s">
        <v>3</v>
      </c>
      <c r="BK18" s="57" t="s">
        <v>26</v>
      </c>
      <c r="BL18" s="30">
        <f t="shared" si="16"/>
        <v>2</v>
      </c>
      <c r="BM18" s="40">
        <f t="shared" si="17"/>
        <v>0.14457831325301204</v>
      </c>
      <c r="BN18" s="22" t="str">
        <f t="shared" si="18"/>
        <v>–</v>
      </c>
      <c r="BO18" s="41">
        <f t="shared" si="19"/>
        <v>0.15492957746478875</v>
      </c>
      <c r="BP18" s="24" t="str">
        <f t="shared" si="20"/>
        <v/>
      </c>
      <c r="BQ18" s="6" t="s">
        <v>3</v>
      </c>
      <c r="BR18" s="26" t="str">
        <f t="shared" si="21"/>
        <v/>
      </c>
      <c r="BS18" s="42">
        <f t="shared" si="22"/>
        <v>0.14975394535890041</v>
      </c>
      <c r="BT18" s="28" t="s">
        <v>3</v>
      </c>
      <c r="BU18" s="43">
        <f t="shared" si="23"/>
        <v>7.3194491180009315E-3</v>
      </c>
      <c r="BV18" s="29" t="s">
        <v>3</v>
      </c>
    </row>
    <row r="19" spans="1:74" ht="12.75" customHeight="1" x14ac:dyDescent="0.2">
      <c r="A19" s="15" t="s">
        <v>13</v>
      </c>
      <c r="B19" s="17"/>
      <c r="C19" s="3"/>
      <c r="D19" s="17"/>
      <c r="E19" s="3"/>
      <c r="F19" s="17"/>
      <c r="G19" s="3"/>
      <c r="H19" s="17"/>
      <c r="I19" s="3"/>
      <c r="J19" s="17"/>
      <c r="K19" s="3"/>
      <c r="L19" s="17"/>
      <c r="M19" s="3"/>
      <c r="N19" s="17"/>
      <c r="O19" s="3"/>
      <c r="P19" s="17"/>
      <c r="Q19" s="3"/>
      <c r="R19" s="17"/>
      <c r="S19" s="3"/>
      <c r="T19" s="17"/>
      <c r="U19" s="3"/>
      <c r="V19" s="17"/>
      <c r="W19" s="3"/>
      <c r="X19" s="17"/>
      <c r="Y19" s="3"/>
      <c r="Z19" s="17"/>
      <c r="AA19" s="3"/>
      <c r="AB19" s="17"/>
      <c r="AC19" s="3"/>
      <c r="AD19" s="17"/>
      <c r="AE19" s="3"/>
      <c r="AF19" s="17"/>
      <c r="AG19" s="3"/>
      <c r="AH19" s="17"/>
      <c r="AI19" s="3"/>
      <c r="AJ19" s="17"/>
      <c r="AK19" s="3"/>
      <c r="AL19" s="17"/>
      <c r="AM19" s="3"/>
      <c r="AN19" s="17"/>
      <c r="AO19" s="3"/>
      <c r="AP19" s="17"/>
      <c r="AQ19" s="3"/>
      <c r="AR19" s="17"/>
      <c r="AS19" s="3"/>
      <c r="AT19" s="17"/>
      <c r="AU19" s="3"/>
      <c r="AV19" s="17"/>
      <c r="AW19" s="3"/>
      <c r="AX19" s="17"/>
      <c r="AY19" s="3"/>
      <c r="AZ19" s="17"/>
      <c r="BA19" s="3"/>
      <c r="BB19" s="17"/>
      <c r="BC19" s="3"/>
      <c r="BD19" s="17"/>
      <c r="BE19" s="3"/>
      <c r="BF19" s="17"/>
      <c r="BG19" s="3"/>
      <c r="BH19" s="17"/>
      <c r="BI19" s="3"/>
      <c r="BK19" s="56" t="s">
        <v>13</v>
      </c>
      <c r="BL19" s="30"/>
      <c r="BM19" s="21"/>
      <c r="BN19" s="22"/>
      <c r="BO19" s="23"/>
      <c r="BP19" s="24"/>
      <c r="BQ19" s="25"/>
      <c r="BR19" s="26"/>
      <c r="BS19" s="27"/>
      <c r="BT19" s="28"/>
      <c r="BU19" s="22"/>
      <c r="BV19" s="29"/>
    </row>
    <row r="20" spans="1:74" ht="12.75" customHeight="1" x14ac:dyDescent="0.2">
      <c r="A20" s="10" t="s">
        <v>24</v>
      </c>
      <c r="B20" s="19">
        <v>7.8</v>
      </c>
      <c r="C20" s="4">
        <f>IF(AND((B20&gt;0),(B$4&gt;0)),(B20/B$4*100),"")</f>
        <v>49.681528662420384</v>
      </c>
      <c r="D20" s="19">
        <v>7.9</v>
      </c>
      <c r="E20" s="4">
        <f>IF(AND((D20&gt;0),(D$4&gt;0)),(D20/D$4*100),"")</f>
        <v>50.967741935483865</v>
      </c>
      <c r="F20" s="19">
        <v>7.6</v>
      </c>
      <c r="G20" s="4">
        <f>IF(AND((F20&gt;0),(F$4&gt;0)),(F20/F$4*100),"")</f>
        <v>47.5</v>
      </c>
      <c r="H20" s="19">
        <v>7.4</v>
      </c>
      <c r="I20" s="4">
        <f>IF(AND((H20&gt;0),(H$4&gt;0)),(H20/H$4*100),"")</f>
        <v>45.679012345679013</v>
      </c>
      <c r="J20" s="19"/>
      <c r="K20" s="4" t="str">
        <f>IF(AND((J20&gt;0),(J$4&gt;0)),(J20/J$4*100),"")</f>
        <v/>
      </c>
      <c r="L20" s="19"/>
      <c r="M20" s="4" t="str">
        <f>IF(AND((L20&gt;0),(L$4&gt;0)),(L20/L$4*100),"")</f>
        <v/>
      </c>
      <c r="N20" s="19"/>
      <c r="O20" s="4" t="str">
        <f>IF(AND((N20&gt;0),(N$4&gt;0)),(N20/N$4*100),"")</f>
        <v/>
      </c>
      <c r="P20" s="19"/>
      <c r="Q20" s="4" t="str">
        <f>IF(AND((P20&gt;0),(P$4&gt;0)),(P20/P$4*100),"")</f>
        <v/>
      </c>
      <c r="R20" s="19"/>
      <c r="S20" s="4" t="str">
        <f>IF(AND((R20&gt;0),(R$4&gt;0)),(R20/R$4*100),"")</f>
        <v/>
      </c>
      <c r="T20" s="19"/>
      <c r="U20" s="4" t="str">
        <f>IF(AND((T20&gt;0),(T$4&gt;0)),(T20/T$4*100),"")</f>
        <v/>
      </c>
      <c r="V20" s="19"/>
      <c r="W20" s="4" t="str">
        <f>IF(AND((V20&gt;0),(V$4&gt;0)),(V20/V$4*100),"")</f>
        <v/>
      </c>
      <c r="X20" s="19"/>
      <c r="Y20" s="4" t="str">
        <f>IF(AND((X20&gt;0),(X$4&gt;0)),(X20/X$4*100),"")</f>
        <v/>
      </c>
      <c r="Z20" s="19"/>
      <c r="AA20" s="4" t="str">
        <f>IF(AND((Z20&gt;0),(Z$4&gt;0)),(Z20/Z$4*100),"")</f>
        <v/>
      </c>
      <c r="AB20" s="19"/>
      <c r="AC20" s="4" t="str">
        <f>IF(AND((AB20&gt;0),(AB$4&gt;0)),(AB20/AB$4*100),"")</f>
        <v/>
      </c>
      <c r="AD20" s="19"/>
      <c r="AE20" s="4" t="str">
        <f t="shared" ref="AE20:AE21" si="135">IF(AND((AD20&gt;0),(AD$4&gt;0)),(AD20/AD$4*100),"")</f>
        <v/>
      </c>
      <c r="AF20" s="19"/>
      <c r="AG20" s="4" t="str">
        <f t="shared" ref="AG20:AG21" si="136">IF(AND((AF20&gt;0),(AF$4&gt;0)),(AF20/AF$4*100),"")</f>
        <v/>
      </c>
      <c r="AH20" s="19"/>
      <c r="AI20" s="4" t="str">
        <f t="shared" ref="AI20:AI21" si="137">IF(AND((AH20&gt;0),(AH$4&gt;0)),(AH20/AH$4*100),"")</f>
        <v/>
      </c>
      <c r="AJ20" s="19"/>
      <c r="AK20" s="4" t="str">
        <f t="shared" ref="AK20:AK21" si="138">IF(AND((AJ20&gt;0),(AJ$4&gt;0)),(AJ20/AJ$4*100),"")</f>
        <v/>
      </c>
      <c r="AL20" s="19"/>
      <c r="AM20" s="4" t="str">
        <f t="shared" ref="AM20:AM21" si="139">IF(AND((AL20&gt;0),(AL$4&gt;0)),(AL20/AL$4*100),"")</f>
        <v/>
      </c>
      <c r="AN20" s="19"/>
      <c r="AO20" s="4" t="str">
        <f t="shared" ref="AO20:AO21" si="140">IF(AND((AN20&gt;0),(AN$4&gt;0)),(AN20/AN$4*100),"")</f>
        <v/>
      </c>
      <c r="AP20" s="19"/>
      <c r="AQ20" s="4" t="str">
        <f t="shared" ref="AQ20:AQ21" si="141">IF(AND((AP20&gt;0),(AP$4&gt;0)),(AP20/AP$4*100),"")</f>
        <v/>
      </c>
      <c r="AR20" s="19"/>
      <c r="AS20" s="4" t="str">
        <f t="shared" ref="AS20:AS21" si="142">IF(AND((AR20&gt;0),(AR$4&gt;0)),(AR20/AR$4*100),"")</f>
        <v/>
      </c>
      <c r="AT20" s="19"/>
      <c r="AU20" s="4" t="str">
        <f t="shared" ref="AU20:AU21" si="143">IF(AND((AT20&gt;0),(AT$4&gt;0)),(AT20/AT$4*100),"")</f>
        <v/>
      </c>
      <c r="AV20" s="19"/>
      <c r="AW20" s="4" t="str">
        <f t="shared" ref="AW20:AW21" si="144">IF(AND((AV20&gt;0),(AV$4&gt;0)),(AV20/AV$4*100),"")</f>
        <v/>
      </c>
      <c r="AX20" s="19"/>
      <c r="AY20" s="4" t="str">
        <f t="shared" ref="AY20:AY21" si="145">IF(AND((AX20&gt;0),(AX$4&gt;0)),(AX20/AX$4*100),"")</f>
        <v/>
      </c>
      <c r="AZ20" s="19"/>
      <c r="BA20" s="4" t="str">
        <f t="shared" ref="BA20:BA21" si="146">IF(AND((AZ20&gt;0),(AZ$4&gt;0)),(AZ20/AZ$4*100),"")</f>
        <v/>
      </c>
      <c r="BB20" s="19"/>
      <c r="BC20" s="4" t="str">
        <f t="shared" ref="BC20:BC21" si="147">IF(AND((BB20&gt;0),(BB$4&gt;0)),(BB20/BB$4*100),"")</f>
        <v/>
      </c>
      <c r="BD20" s="19"/>
      <c r="BE20" s="4" t="str">
        <f t="shared" ref="BE20:BE21" si="148">IF(AND((BD20&gt;0),(BD$4&gt;0)),(BD20/BD$4*100),"")</f>
        <v/>
      </c>
      <c r="BF20" s="19"/>
      <c r="BG20" s="4" t="str">
        <f t="shared" ref="BG20:BG21" si="149">IF(AND((BF20&gt;0),(BF$4&gt;0)),(BF20/BF$4*100),"")</f>
        <v/>
      </c>
      <c r="BH20" s="19"/>
      <c r="BI20" s="4" t="str">
        <f t="shared" ref="BI20:BI21" si="150">IF(AND((BH20&gt;0),(BH$4&gt;0)),(BH20/BH$4*100),"")</f>
        <v/>
      </c>
      <c r="BK20" s="57" t="s">
        <v>24</v>
      </c>
      <c r="BL20" s="30">
        <f t="shared" si="16"/>
        <v>4</v>
      </c>
      <c r="BM20" s="31">
        <f t="shared" si="17"/>
        <v>7.4</v>
      </c>
      <c r="BN20" s="32" t="str">
        <f t="shared" si="18"/>
        <v>–</v>
      </c>
      <c r="BO20" s="33">
        <f t="shared" si="19"/>
        <v>7.9</v>
      </c>
      <c r="BP20" s="34">
        <f t="shared" si="20"/>
        <v>45.679012345679013</v>
      </c>
      <c r="BQ20" s="35" t="str">
        <f t="shared" si="40"/>
        <v>–</v>
      </c>
      <c r="BR20" s="36">
        <f t="shared" si="21"/>
        <v>50.967741935483865</v>
      </c>
      <c r="BS20" s="37">
        <f t="shared" si="22"/>
        <v>7.6749999999999989</v>
      </c>
      <c r="BT20" s="38">
        <f t="shared" si="22"/>
        <v>48.457070735895819</v>
      </c>
      <c r="BU20" s="32">
        <f t="shared" si="23"/>
        <v>0.22173557826083448</v>
      </c>
      <c r="BV20" s="39">
        <f t="shared" si="23"/>
        <v>2.3406808054660702</v>
      </c>
    </row>
    <row r="21" spans="1:74" ht="12.75" customHeight="1" x14ac:dyDescent="0.2">
      <c r="A21" s="10" t="s">
        <v>25</v>
      </c>
      <c r="B21" s="19"/>
      <c r="C21" s="4" t="str">
        <f>IF(AND((B21&gt;0),(B$4&gt;0)),(B21/B$4*100),"")</f>
        <v/>
      </c>
      <c r="D21" s="19">
        <v>1.1000000000000001</v>
      </c>
      <c r="E21" s="4">
        <f>IF(AND((D21&gt;0),(D$4&gt;0)),(D21/D$4*100),"")</f>
        <v>7.096774193548387</v>
      </c>
      <c r="F21" s="19"/>
      <c r="G21" s="4" t="str">
        <f>IF(AND((F21&gt;0),(F$4&gt;0)),(F21/F$4*100),"")</f>
        <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si="135"/>
        <v/>
      </c>
      <c r="AF21" s="19"/>
      <c r="AG21" s="4" t="str">
        <f t="shared" si="136"/>
        <v/>
      </c>
      <c r="AH21" s="19"/>
      <c r="AI21" s="4" t="str">
        <f t="shared" si="137"/>
        <v/>
      </c>
      <c r="AJ21" s="19"/>
      <c r="AK21" s="4" t="str">
        <f t="shared" si="138"/>
        <v/>
      </c>
      <c r="AL21" s="19"/>
      <c r="AM21" s="4" t="str">
        <f t="shared" si="139"/>
        <v/>
      </c>
      <c r="AN21" s="19"/>
      <c r="AO21" s="4" t="str">
        <f t="shared" si="140"/>
        <v/>
      </c>
      <c r="AP21" s="19"/>
      <c r="AQ21" s="4" t="str">
        <f t="shared" si="141"/>
        <v/>
      </c>
      <c r="AR21" s="19"/>
      <c r="AS21" s="4" t="str">
        <f t="shared" si="142"/>
        <v/>
      </c>
      <c r="AT21" s="19"/>
      <c r="AU21" s="4" t="str">
        <f t="shared" si="143"/>
        <v/>
      </c>
      <c r="AV21" s="19"/>
      <c r="AW21" s="4" t="str">
        <f t="shared" si="144"/>
        <v/>
      </c>
      <c r="AX21" s="19"/>
      <c r="AY21" s="4" t="str">
        <f t="shared" si="145"/>
        <v/>
      </c>
      <c r="AZ21" s="19"/>
      <c r="BA21" s="4" t="str">
        <f t="shared" si="146"/>
        <v/>
      </c>
      <c r="BB21" s="19"/>
      <c r="BC21" s="4" t="str">
        <f t="shared" si="147"/>
        <v/>
      </c>
      <c r="BD21" s="19"/>
      <c r="BE21" s="4" t="str">
        <f t="shared" si="148"/>
        <v/>
      </c>
      <c r="BF21" s="19"/>
      <c r="BG21" s="4" t="str">
        <f t="shared" si="149"/>
        <v/>
      </c>
      <c r="BH21" s="19"/>
      <c r="BI21" s="4" t="str">
        <f t="shared" si="150"/>
        <v/>
      </c>
      <c r="BK21" s="57" t="s">
        <v>25</v>
      </c>
      <c r="BL21" s="30">
        <f t="shared" si="16"/>
        <v>1</v>
      </c>
      <c r="BM21" s="31">
        <f t="shared" si="17"/>
        <v>1.1000000000000001</v>
      </c>
      <c r="BN21" s="32" t="str">
        <f t="shared" si="18"/>
        <v>–</v>
      </c>
      <c r="BO21" s="33">
        <f t="shared" si="19"/>
        <v>1.1000000000000001</v>
      </c>
      <c r="BP21" s="34">
        <f t="shared" si="20"/>
        <v>7.096774193548387</v>
      </c>
      <c r="BQ21" s="35" t="str">
        <f t="shared" si="40"/>
        <v>–</v>
      </c>
      <c r="BR21" s="36">
        <f t="shared" si="21"/>
        <v>7.096774193548387</v>
      </c>
      <c r="BS21" s="37">
        <f t="shared" si="22"/>
        <v>1.1000000000000001</v>
      </c>
      <c r="BT21" s="38">
        <f t="shared" si="22"/>
        <v>7.096774193548387</v>
      </c>
      <c r="BU21" s="32" t="str">
        <f t="shared" si="23"/>
        <v>?</v>
      </c>
      <c r="BV21" s="39" t="str">
        <f t="shared" si="23"/>
        <v>?</v>
      </c>
    </row>
    <row r="22" spans="1:74" ht="12.75" customHeight="1" x14ac:dyDescent="0.2">
      <c r="A22" s="10" t="s">
        <v>26</v>
      </c>
      <c r="B22" s="66" t="str">
        <f>IF(AND((B21&gt;0),(B20&gt;0)),(B21/B20),"")</f>
        <v/>
      </c>
      <c r="C22" s="4" t="s">
        <v>3</v>
      </c>
      <c r="D22" s="66">
        <f>IF(AND((D21&gt;0),(D20&gt;0)),(D21/D20),"")</f>
        <v>0.13924050632911392</v>
      </c>
      <c r="E22" s="4" t="s">
        <v>3</v>
      </c>
      <c r="F22" s="66" t="str">
        <f>IF(AND((F21&gt;0),(F20&gt;0)),(F21/F20),"")</f>
        <v/>
      </c>
      <c r="G22" s="4" t="s">
        <v>3</v>
      </c>
      <c r="H22" s="66" t="str">
        <f>IF(AND((H21&gt;0),(H20&gt;0)),(H21/H20),"")</f>
        <v/>
      </c>
      <c r="I22" s="4" t="s">
        <v>3</v>
      </c>
      <c r="J22" s="66" t="str">
        <f>IF(AND((J21&gt;0),(J20&gt;0)),(J21/J20),"")</f>
        <v/>
      </c>
      <c r="K22" s="4" t="s">
        <v>3</v>
      </c>
      <c r="L22" s="66" t="str">
        <f>IF(AND((L21&gt;0),(L20&gt;0)),(L21/L20),"")</f>
        <v/>
      </c>
      <c r="M22" s="4" t="s">
        <v>3</v>
      </c>
      <c r="N22" s="66" t="str">
        <f>IF(AND((N21&gt;0),(N20&gt;0)),(N21/N20),"")</f>
        <v/>
      </c>
      <c r="O22" s="4" t="s">
        <v>3</v>
      </c>
      <c r="P22" s="66" t="str">
        <f>IF(AND((P21&gt;0),(P20&gt;0)),(P21/P20),"")</f>
        <v/>
      </c>
      <c r="Q22" s="4" t="s">
        <v>3</v>
      </c>
      <c r="R22" s="66" t="str">
        <f>IF(AND((R21&gt;0),(R20&gt;0)),(R21/R20),"")</f>
        <v/>
      </c>
      <c r="S22" s="4" t="s">
        <v>3</v>
      </c>
      <c r="T22" s="66" t="str">
        <f>IF(AND((T21&gt;0),(T20&gt;0)),(T21/T20),"")</f>
        <v/>
      </c>
      <c r="U22" s="4" t="s">
        <v>3</v>
      </c>
      <c r="V22" s="66" t="str">
        <f>IF(AND((V21&gt;0),(V20&gt;0)),(V21/V20),"")</f>
        <v/>
      </c>
      <c r="W22" s="4" t="s">
        <v>3</v>
      </c>
      <c r="X22" s="66" t="str">
        <f>IF(AND((X21&gt;0),(X20&gt;0)),(X21/X20),"")</f>
        <v/>
      </c>
      <c r="Y22" s="4" t="s">
        <v>3</v>
      </c>
      <c r="Z22" s="66" t="str">
        <f>IF(AND((Z21&gt;0),(Z20&gt;0)),(Z21/Z20),"")</f>
        <v/>
      </c>
      <c r="AA22" s="4" t="s">
        <v>3</v>
      </c>
      <c r="AB22" s="66" t="str">
        <f>IF(AND((AB21&gt;0),(AB20&gt;0)),(AB21/AB20),"")</f>
        <v/>
      </c>
      <c r="AC22" s="4" t="s">
        <v>3</v>
      </c>
      <c r="AD22" s="66" t="str">
        <f t="shared" ref="AD22" si="151">IF(AND((AD21&gt;0),(AD20&gt;0)),(AD21/AD20),"")</f>
        <v/>
      </c>
      <c r="AE22" s="4" t="s">
        <v>3</v>
      </c>
      <c r="AF22" s="66" t="str">
        <f t="shared" ref="AF22" si="152">IF(AND((AF21&gt;0),(AF20&gt;0)),(AF21/AF20),"")</f>
        <v/>
      </c>
      <c r="AG22" s="4" t="s">
        <v>3</v>
      </c>
      <c r="AH22" s="66" t="str">
        <f t="shared" ref="AH22" si="153">IF(AND((AH21&gt;0),(AH20&gt;0)),(AH21/AH20),"")</f>
        <v/>
      </c>
      <c r="AI22" s="4" t="s">
        <v>3</v>
      </c>
      <c r="AJ22" s="66" t="str">
        <f t="shared" ref="AJ22" si="154">IF(AND((AJ21&gt;0),(AJ20&gt;0)),(AJ21/AJ20),"")</f>
        <v/>
      </c>
      <c r="AK22" s="4" t="s">
        <v>3</v>
      </c>
      <c r="AL22" s="66" t="str">
        <f t="shared" ref="AL22" si="155">IF(AND((AL21&gt;0),(AL20&gt;0)),(AL21/AL20),"")</f>
        <v/>
      </c>
      <c r="AM22" s="4" t="s">
        <v>3</v>
      </c>
      <c r="AN22" s="66" t="str">
        <f t="shared" ref="AN22" si="156">IF(AND((AN21&gt;0),(AN20&gt;0)),(AN21/AN20),"")</f>
        <v/>
      </c>
      <c r="AO22" s="4" t="s">
        <v>3</v>
      </c>
      <c r="AP22" s="66" t="str">
        <f t="shared" ref="AP22" si="157">IF(AND((AP21&gt;0),(AP20&gt;0)),(AP21/AP20),"")</f>
        <v/>
      </c>
      <c r="AQ22" s="4" t="s">
        <v>3</v>
      </c>
      <c r="AR22" s="66" t="str">
        <f t="shared" ref="AR22" si="158">IF(AND((AR21&gt;0),(AR20&gt;0)),(AR21/AR20),"")</f>
        <v/>
      </c>
      <c r="AS22" s="4" t="s">
        <v>3</v>
      </c>
      <c r="AT22" s="66" t="str">
        <f t="shared" ref="AT22" si="159">IF(AND((AT21&gt;0),(AT20&gt;0)),(AT21/AT20),"")</f>
        <v/>
      </c>
      <c r="AU22" s="4" t="s">
        <v>3</v>
      </c>
      <c r="AV22" s="66" t="str">
        <f t="shared" ref="AV22" si="160">IF(AND((AV21&gt;0),(AV20&gt;0)),(AV21/AV20),"")</f>
        <v/>
      </c>
      <c r="AW22" s="4" t="s">
        <v>3</v>
      </c>
      <c r="AX22" s="66" t="str">
        <f t="shared" ref="AX22" si="161">IF(AND((AX21&gt;0),(AX20&gt;0)),(AX21/AX20),"")</f>
        <v/>
      </c>
      <c r="AY22" s="4" t="s">
        <v>3</v>
      </c>
      <c r="AZ22" s="66" t="str">
        <f t="shared" ref="AZ22" si="162">IF(AND((AZ21&gt;0),(AZ20&gt;0)),(AZ21/AZ20),"")</f>
        <v/>
      </c>
      <c r="BA22" s="4" t="s">
        <v>3</v>
      </c>
      <c r="BB22" s="66" t="str">
        <f t="shared" ref="BB22" si="163">IF(AND((BB21&gt;0),(BB20&gt;0)),(BB21/BB20),"")</f>
        <v/>
      </c>
      <c r="BC22" s="4" t="s">
        <v>3</v>
      </c>
      <c r="BD22" s="66" t="str">
        <f t="shared" ref="BD22" si="164">IF(AND((BD21&gt;0),(BD20&gt;0)),(BD21/BD20),"")</f>
        <v/>
      </c>
      <c r="BE22" s="4" t="s">
        <v>3</v>
      </c>
      <c r="BF22" s="66" t="str">
        <f t="shared" ref="BF22" si="165">IF(AND((BF21&gt;0),(BF20&gt;0)),(BF21/BF20),"")</f>
        <v/>
      </c>
      <c r="BG22" s="4" t="s">
        <v>3</v>
      </c>
      <c r="BH22" s="66" t="str">
        <f t="shared" ref="BH22" si="166">IF(AND((BH21&gt;0),(BH20&gt;0)),(BH21/BH20),"")</f>
        <v/>
      </c>
      <c r="BI22" s="4" t="s">
        <v>3</v>
      </c>
      <c r="BK22" s="57" t="s">
        <v>26</v>
      </c>
      <c r="BL22" s="30">
        <f t="shared" si="16"/>
        <v>1</v>
      </c>
      <c r="BM22" s="40">
        <f t="shared" si="17"/>
        <v>0.13924050632911392</v>
      </c>
      <c r="BN22" s="22" t="str">
        <f t="shared" si="18"/>
        <v>–</v>
      </c>
      <c r="BO22" s="41">
        <f t="shared" si="19"/>
        <v>0.13924050632911392</v>
      </c>
      <c r="BP22" s="24" t="str">
        <f t="shared" si="20"/>
        <v/>
      </c>
      <c r="BQ22" s="6" t="s">
        <v>3</v>
      </c>
      <c r="BR22" s="26" t="str">
        <f t="shared" si="21"/>
        <v/>
      </c>
      <c r="BS22" s="42">
        <f t="shared" si="22"/>
        <v>0.13924050632911392</v>
      </c>
      <c r="BT22" s="28" t="s">
        <v>3</v>
      </c>
      <c r="BU22" s="43" t="str">
        <f t="shared" si="23"/>
        <v>?</v>
      </c>
      <c r="BV22" s="29" t="s">
        <v>3</v>
      </c>
    </row>
    <row r="23" spans="1:74" ht="12.75" customHeight="1" x14ac:dyDescent="0.2">
      <c r="A23" s="15" t="s">
        <v>14</v>
      </c>
      <c r="B23" s="17"/>
      <c r="C23" s="3"/>
      <c r="D23" s="17"/>
      <c r="E23" s="3"/>
      <c r="F23" s="17"/>
      <c r="G23" s="3"/>
      <c r="H23" s="17"/>
      <c r="I23" s="3"/>
      <c r="J23" s="17"/>
      <c r="K23" s="3"/>
      <c r="L23" s="17"/>
      <c r="M23" s="3"/>
      <c r="N23" s="17"/>
      <c r="O23" s="3"/>
      <c r="P23" s="17"/>
      <c r="Q23" s="3"/>
      <c r="R23" s="17"/>
      <c r="S23" s="3"/>
      <c r="T23" s="17"/>
      <c r="U23" s="3"/>
      <c r="V23" s="17"/>
      <c r="W23" s="3"/>
      <c r="X23" s="17"/>
      <c r="Y23" s="3"/>
      <c r="Z23" s="17"/>
      <c r="AA23" s="3"/>
      <c r="AB23" s="17"/>
      <c r="AC23" s="3"/>
      <c r="AD23" s="17"/>
      <c r="AE23" s="3"/>
      <c r="AF23" s="17"/>
      <c r="AG23" s="3"/>
      <c r="AH23" s="17"/>
      <c r="AI23" s="3"/>
      <c r="AJ23" s="17"/>
      <c r="AK23" s="3"/>
      <c r="AL23" s="17"/>
      <c r="AM23" s="3"/>
      <c r="AN23" s="17"/>
      <c r="AO23" s="3"/>
      <c r="AP23" s="17"/>
      <c r="AQ23" s="3"/>
      <c r="AR23" s="17"/>
      <c r="AS23" s="3"/>
      <c r="AT23" s="17"/>
      <c r="AU23" s="3"/>
      <c r="AV23" s="17"/>
      <c r="AW23" s="3"/>
      <c r="AX23" s="17"/>
      <c r="AY23" s="3"/>
      <c r="AZ23" s="17"/>
      <c r="BA23" s="3"/>
      <c r="BB23" s="17"/>
      <c r="BC23" s="3"/>
      <c r="BD23" s="17"/>
      <c r="BE23" s="3"/>
      <c r="BF23" s="17"/>
      <c r="BG23" s="3"/>
      <c r="BH23" s="17"/>
      <c r="BI23" s="3"/>
      <c r="BK23" s="56" t="s">
        <v>14</v>
      </c>
      <c r="BL23" s="30"/>
      <c r="BM23" s="21"/>
      <c r="BN23" s="22"/>
      <c r="BO23" s="23"/>
      <c r="BP23" s="24"/>
      <c r="BQ23" s="25"/>
      <c r="BR23" s="26"/>
      <c r="BS23" s="27"/>
      <c r="BT23" s="28"/>
      <c r="BU23" s="22"/>
      <c r="BV23" s="29"/>
    </row>
    <row r="24" spans="1:74" ht="12.75" customHeight="1" x14ac:dyDescent="0.2">
      <c r="A24" s="10" t="s">
        <v>24</v>
      </c>
      <c r="B24" s="19">
        <v>7.4</v>
      </c>
      <c r="C24" s="4">
        <f>IF(AND((B24&gt;0),(B$4&gt;0)),(B24/B$4*100),"")</f>
        <v>47.133757961783445</v>
      </c>
      <c r="D24" s="19">
        <v>7.5</v>
      </c>
      <c r="E24" s="4">
        <f>IF(AND((D24&gt;0),(D$4&gt;0)),(D24/D$4*100),"")</f>
        <v>48.387096774193552</v>
      </c>
      <c r="F24" s="19">
        <v>7.8</v>
      </c>
      <c r="G24" s="4">
        <f>IF(AND((F24&gt;0),(F$4&gt;0)),(F24/F$4*100),"")</f>
        <v>48.75</v>
      </c>
      <c r="H24" s="19">
        <v>7.4</v>
      </c>
      <c r="I24" s="4">
        <f>IF(AND((H24&gt;0),(H$4&gt;0)),(H24/H$4*100),"")</f>
        <v>45.679012345679013</v>
      </c>
      <c r="J24" s="19"/>
      <c r="K24" s="4" t="str">
        <f>IF(AND((J24&gt;0),(J$4&gt;0)),(J24/J$4*100),"")</f>
        <v/>
      </c>
      <c r="L24" s="19"/>
      <c r="M24" s="4" t="str">
        <f>IF(AND((L24&gt;0),(L$4&gt;0)),(L24/L$4*100),"")</f>
        <v/>
      </c>
      <c r="N24" s="19"/>
      <c r="O24" s="4" t="str">
        <f>IF(AND((N24&gt;0),(N$4&gt;0)),(N24/N$4*100),"")</f>
        <v/>
      </c>
      <c r="P24" s="19"/>
      <c r="Q24" s="4" t="str">
        <f>IF(AND((P24&gt;0),(P$4&gt;0)),(P24/P$4*100),"")</f>
        <v/>
      </c>
      <c r="R24" s="19"/>
      <c r="S24" s="4" t="str">
        <f>IF(AND((R24&gt;0),(R$4&gt;0)),(R24/R$4*100),"")</f>
        <v/>
      </c>
      <c r="T24" s="19"/>
      <c r="U24" s="4" t="str">
        <f>IF(AND((T24&gt;0),(T$4&gt;0)),(T24/T$4*100),"")</f>
        <v/>
      </c>
      <c r="V24" s="19"/>
      <c r="W24" s="4" t="str">
        <f>IF(AND((V24&gt;0),(V$4&gt;0)),(V24/V$4*100),"")</f>
        <v/>
      </c>
      <c r="X24" s="19"/>
      <c r="Y24" s="4" t="str">
        <f>IF(AND((X24&gt;0),(X$4&gt;0)),(X24/X$4*100),"")</f>
        <v/>
      </c>
      <c r="Z24" s="19"/>
      <c r="AA24" s="4" t="str">
        <f>IF(AND((Z24&gt;0),(Z$4&gt;0)),(Z24/Z$4*100),"")</f>
        <v/>
      </c>
      <c r="AB24" s="19"/>
      <c r="AC24" s="4" t="str">
        <f>IF(AND((AB24&gt;0),(AB$4&gt;0)),(AB24/AB$4*100),"")</f>
        <v/>
      </c>
      <c r="AD24" s="19"/>
      <c r="AE24" s="4" t="str">
        <f t="shared" ref="AE24:AE25" si="167">IF(AND((AD24&gt;0),(AD$4&gt;0)),(AD24/AD$4*100),"")</f>
        <v/>
      </c>
      <c r="AF24" s="19"/>
      <c r="AG24" s="4" t="str">
        <f t="shared" ref="AG24:AG25" si="168">IF(AND((AF24&gt;0),(AF$4&gt;0)),(AF24/AF$4*100),"")</f>
        <v/>
      </c>
      <c r="AH24" s="19"/>
      <c r="AI24" s="4" t="str">
        <f t="shared" ref="AI24:AI25" si="169">IF(AND((AH24&gt;0),(AH$4&gt;0)),(AH24/AH$4*100),"")</f>
        <v/>
      </c>
      <c r="AJ24" s="19"/>
      <c r="AK24" s="4" t="str">
        <f t="shared" ref="AK24:AK25" si="170">IF(AND((AJ24&gt;0),(AJ$4&gt;0)),(AJ24/AJ$4*100),"")</f>
        <v/>
      </c>
      <c r="AL24" s="19"/>
      <c r="AM24" s="4" t="str">
        <f t="shared" ref="AM24:AM25" si="171">IF(AND((AL24&gt;0),(AL$4&gt;0)),(AL24/AL$4*100),"")</f>
        <v/>
      </c>
      <c r="AN24" s="19"/>
      <c r="AO24" s="4" t="str">
        <f t="shared" ref="AO24:AO25" si="172">IF(AND((AN24&gt;0),(AN$4&gt;0)),(AN24/AN$4*100),"")</f>
        <v/>
      </c>
      <c r="AP24" s="19"/>
      <c r="AQ24" s="4" t="str">
        <f t="shared" ref="AQ24:AQ25" si="173">IF(AND((AP24&gt;0),(AP$4&gt;0)),(AP24/AP$4*100),"")</f>
        <v/>
      </c>
      <c r="AR24" s="19"/>
      <c r="AS24" s="4" t="str">
        <f t="shared" ref="AS24:AS25" si="174">IF(AND((AR24&gt;0),(AR$4&gt;0)),(AR24/AR$4*100),"")</f>
        <v/>
      </c>
      <c r="AT24" s="19"/>
      <c r="AU24" s="4" t="str">
        <f t="shared" ref="AU24:AU25" si="175">IF(AND((AT24&gt;0),(AT$4&gt;0)),(AT24/AT$4*100),"")</f>
        <v/>
      </c>
      <c r="AV24" s="19"/>
      <c r="AW24" s="4" t="str">
        <f t="shared" ref="AW24:AW25" si="176">IF(AND((AV24&gt;0),(AV$4&gt;0)),(AV24/AV$4*100),"")</f>
        <v/>
      </c>
      <c r="AX24" s="19"/>
      <c r="AY24" s="4" t="str">
        <f t="shared" ref="AY24:AY25" si="177">IF(AND((AX24&gt;0),(AX$4&gt;0)),(AX24/AX$4*100),"")</f>
        <v/>
      </c>
      <c r="AZ24" s="19"/>
      <c r="BA24" s="4" t="str">
        <f t="shared" ref="BA24:BA25" si="178">IF(AND((AZ24&gt;0),(AZ$4&gt;0)),(AZ24/AZ$4*100),"")</f>
        <v/>
      </c>
      <c r="BB24" s="19"/>
      <c r="BC24" s="4" t="str">
        <f t="shared" ref="BC24:BC25" si="179">IF(AND((BB24&gt;0),(BB$4&gt;0)),(BB24/BB$4*100),"")</f>
        <v/>
      </c>
      <c r="BD24" s="19"/>
      <c r="BE24" s="4" t="str">
        <f t="shared" ref="BE24:BE25" si="180">IF(AND((BD24&gt;0),(BD$4&gt;0)),(BD24/BD$4*100),"")</f>
        <v/>
      </c>
      <c r="BF24" s="19"/>
      <c r="BG24" s="4" t="str">
        <f t="shared" ref="BG24:BG25" si="181">IF(AND((BF24&gt;0),(BF$4&gt;0)),(BF24/BF$4*100),"")</f>
        <v/>
      </c>
      <c r="BH24" s="19"/>
      <c r="BI24" s="4" t="str">
        <f t="shared" ref="BI24:BI25" si="182">IF(AND((BH24&gt;0),(BH$4&gt;0)),(BH24/BH$4*100),"")</f>
        <v/>
      </c>
      <c r="BK24" s="57" t="s">
        <v>24</v>
      </c>
      <c r="BL24" s="30">
        <f t="shared" si="16"/>
        <v>4</v>
      </c>
      <c r="BM24" s="31">
        <f t="shared" si="17"/>
        <v>7.4</v>
      </c>
      <c r="BN24" s="32" t="str">
        <f t="shared" si="18"/>
        <v>–</v>
      </c>
      <c r="BO24" s="33">
        <f t="shared" si="19"/>
        <v>7.8</v>
      </c>
      <c r="BP24" s="34">
        <f t="shared" si="20"/>
        <v>45.679012345679013</v>
      </c>
      <c r="BQ24" s="35" t="str">
        <f t="shared" si="40"/>
        <v>–</v>
      </c>
      <c r="BR24" s="36">
        <f t="shared" si="21"/>
        <v>48.75</v>
      </c>
      <c r="BS24" s="37">
        <f t="shared" si="22"/>
        <v>7.5250000000000004</v>
      </c>
      <c r="BT24" s="38">
        <f t="shared" si="22"/>
        <v>47.487466770414002</v>
      </c>
      <c r="BU24" s="32">
        <f t="shared" si="23"/>
        <v>0.18929694486000886</v>
      </c>
      <c r="BV24" s="39">
        <f t="shared" si="23"/>
        <v>1.3903167057851304</v>
      </c>
    </row>
    <row r="25" spans="1:74" ht="12.75" customHeight="1" x14ac:dyDescent="0.2">
      <c r="A25" s="10" t="s">
        <v>25</v>
      </c>
      <c r="B25" s="19">
        <v>0.9</v>
      </c>
      <c r="C25" s="4">
        <f>IF(AND((B25&gt;0),(B$4&gt;0)),(B25/B$4*100),"")</f>
        <v>5.7324840764331215</v>
      </c>
      <c r="D25" s="19">
        <v>1.1000000000000001</v>
      </c>
      <c r="E25" s="4">
        <f>IF(AND((D25&gt;0),(D$4&gt;0)),(D25/D$4*100),"")</f>
        <v>7.096774193548387</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si="167"/>
        <v/>
      </c>
      <c r="AF25" s="19"/>
      <c r="AG25" s="4" t="str">
        <f t="shared" si="168"/>
        <v/>
      </c>
      <c r="AH25" s="19"/>
      <c r="AI25" s="4" t="str">
        <f t="shared" si="169"/>
        <v/>
      </c>
      <c r="AJ25" s="19"/>
      <c r="AK25" s="4" t="str">
        <f t="shared" si="170"/>
        <v/>
      </c>
      <c r="AL25" s="19"/>
      <c r="AM25" s="4" t="str">
        <f t="shared" si="171"/>
        <v/>
      </c>
      <c r="AN25" s="19"/>
      <c r="AO25" s="4" t="str">
        <f t="shared" si="172"/>
        <v/>
      </c>
      <c r="AP25" s="19"/>
      <c r="AQ25" s="4" t="str">
        <f t="shared" si="173"/>
        <v/>
      </c>
      <c r="AR25" s="19"/>
      <c r="AS25" s="4" t="str">
        <f t="shared" si="174"/>
        <v/>
      </c>
      <c r="AT25" s="19"/>
      <c r="AU25" s="4" t="str">
        <f t="shared" si="175"/>
        <v/>
      </c>
      <c r="AV25" s="19"/>
      <c r="AW25" s="4" t="str">
        <f t="shared" si="176"/>
        <v/>
      </c>
      <c r="AX25" s="19"/>
      <c r="AY25" s="4" t="str">
        <f t="shared" si="177"/>
        <v/>
      </c>
      <c r="AZ25" s="19"/>
      <c r="BA25" s="4" t="str">
        <f t="shared" si="178"/>
        <v/>
      </c>
      <c r="BB25" s="19"/>
      <c r="BC25" s="4" t="str">
        <f t="shared" si="179"/>
        <v/>
      </c>
      <c r="BD25" s="19"/>
      <c r="BE25" s="4" t="str">
        <f t="shared" si="180"/>
        <v/>
      </c>
      <c r="BF25" s="19"/>
      <c r="BG25" s="4" t="str">
        <f t="shared" si="181"/>
        <v/>
      </c>
      <c r="BH25" s="19"/>
      <c r="BI25" s="4" t="str">
        <f t="shared" si="182"/>
        <v/>
      </c>
      <c r="BK25" s="57" t="s">
        <v>25</v>
      </c>
      <c r="BL25" s="30">
        <f t="shared" si="16"/>
        <v>2</v>
      </c>
      <c r="BM25" s="31">
        <f t="shared" si="17"/>
        <v>0.9</v>
      </c>
      <c r="BN25" s="32" t="str">
        <f t="shared" si="18"/>
        <v>–</v>
      </c>
      <c r="BO25" s="33">
        <f t="shared" si="19"/>
        <v>1.1000000000000001</v>
      </c>
      <c r="BP25" s="34">
        <f t="shared" si="20"/>
        <v>5.7324840764331215</v>
      </c>
      <c r="BQ25" s="35" t="str">
        <f t="shared" si="40"/>
        <v>–</v>
      </c>
      <c r="BR25" s="36">
        <f t="shared" si="21"/>
        <v>7.096774193548387</v>
      </c>
      <c r="BS25" s="37">
        <f t="shared" si="22"/>
        <v>1</v>
      </c>
      <c r="BT25" s="38">
        <f t="shared" si="22"/>
        <v>6.4146291349907543</v>
      </c>
      <c r="BU25" s="32">
        <f t="shared" si="23"/>
        <v>0.14142135623730953</v>
      </c>
      <c r="BV25" s="39">
        <f t="shared" si="23"/>
        <v>0.96469879331799113</v>
      </c>
    </row>
    <row r="26" spans="1:74" ht="12.75" customHeight="1" x14ac:dyDescent="0.2">
      <c r="A26" s="10" t="s">
        <v>26</v>
      </c>
      <c r="B26" s="66">
        <f>IF(AND((B25&gt;0),(B24&gt;0)),(B25/B24),"")</f>
        <v>0.12162162162162161</v>
      </c>
      <c r="C26" s="4" t="s">
        <v>3</v>
      </c>
      <c r="D26" s="66">
        <f>IF(AND((D25&gt;0),(D24&gt;0)),(D25/D24),"")</f>
        <v>0.14666666666666667</v>
      </c>
      <c r="E26" s="4" t="s">
        <v>3</v>
      </c>
      <c r="F26" s="66" t="str">
        <f>IF(AND((F25&gt;0),(F24&gt;0)),(F25/F24),"")</f>
        <v/>
      </c>
      <c r="G26" s="4" t="s">
        <v>3</v>
      </c>
      <c r="H26" s="66" t="str">
        <f>IF(AND((H25&gt;0),(H24&gt;0)),(H25/H24),"")</f>
        <v/>
      </c>
      <c r="I26" s="4" t="s">
        <v>3</v>
      </c>
      <c r="J26" s="66" t="str">
        <f>IF(AND((J25&gt;0),(J24&gt;0)),(J25/J24),"")</f>
        <v/>
      </c>
      <c r="K26" s="4" t="s">
        <v>3</v>
      </c>
      <c r="L26" s="66" t="str">
        <f>IF(AND((L25&gt;0),(L24&gt;0)),(L25/L24),"")</f>
        <v/>
      </c>
      <c r="M26" s="4" t="s">
        <v>3</v>
      </c>
      <c r="N26" s="66" t="str">
        <f>IF(AND((N25&gt;0),(N24&gt;0)),(N25/N24),"")</f>
        <v/>
      </c>
      <c r="O26" s="4" t="s">
        <v>3</v>
      </c>
      <c r="P26" s="66" t="str">
        <f>IF(AND((P25&gt;0),(P24&gt;0)),(P25/P24),"")</f>
        <v/>
      </c>
      <c r="Q26" s="4" t="s">
        <v>3</v>
      </c>
      <c r="R26" s="66" t="str">
        <f>IF(AND((R25&gt;0),(R24&gt;0)),(R25/R24),"")</f>
        <v/>
      </c>
      <c r="S26" s="4" t="s">
        <v>3</v>
      </c>
      <c r="T26" s="66" t="str">
        <f>IF(AND((T25&gt;0),(T24&gt;0)),(T25/T24),"")</f>
        <v/>
      </c>
      <c r="U26" s="4" t="s">
        <v>3</v>
      </c>
      <c r="V26" s="66" t="str">
        <f>IF(AND((V25&gt;0),(V24&gt;0)),(V25/V24),"")</f>
        <v/>
      </c>
      <c r="W26" s="4" t="s">
        <v>3</v>
      </c>
      <c r="X26" s="66" t="str">
        <f>IF(AND((X25&gt;0),(X24&gt;0)),(X25/X24),"")</f>
        <v/>
      </c>
      <c r="Y26" s="4" t="s">
        <v>3</v>
      </c>
      <c r="Z26" s="66" t="str">
        <f>IF(AND((Z25&gt;0),(Z24&gt;0)),(Z25/Z24),"")</f>
        <v/>
      </c>
      <c r="AA26" s="4" t="s">
        <v>3</v>
      </c>
      <c r="AB26" s="66" t="str">
        <f>IF(AND((AB25&gt;0),(AB24&gt;0)),(AB25/AB24),"")</f>
        <v/>
      </c>
      <c r="AC26" s="4" t="s">
        <v>3</v>
      </c>
      <c r="AD26" s="66" t="str">
        <f t="shared" ref="AD26" si="183">IF(AND((AD25&gt;0),(AD24&gt;0)),(AD25/AD24),"")</f>
        <v/>
      </c>
      <c r="AE26" s="4" t="s">
        <v>3</v>
      </c>
      <c r="AF26" s="66" t="str">
        <f t="shared" ref="AF26" si="184">IF(AND((AF25&gt;0),(AF24&gt;0)),(AF25/AF24),"")</f>
        <v/>
      </c>
      <c r="AG26" s="4" t="s">
        <v>3</v>
      </c>
      <c r="AH26" s="66" t="str">
        <f t="shared" ref="AH26" si="185">IF(AND((AH25&gt;0),(AH24&gt;0)),(AH25/AH24),"")</f>
        <v/>
      </c>
      <c r="AI26" s="4" t="s">
        <v>3</v>
      </c>
      <c r="AJ26" s="66" t="str">
        <f t="shared" ref="AJ26" si="186">IF(AND((AJ25&gt;0),(AJ24&gt;0)),(AJ25/AJ24),"")</f>
        <v/>
      </c>
      <c r="AK26" s="4" t="s">
        <v>3</v>
      </c>
      <c r="AL26" s="66" t="str">
        <f t="shared" ref="AL26" si="187">IF(AND((AL25&gt;0),(AL24&gt;0)),(AL25/AL24),"")</f>
        <v/>
      </c>
      <c r="AM26" s="4" t="s">
        <v>3</v>
      </c>
      <c r="AN26" s="66" t="str">
        <f t="shared" ref="AN26" si="188">IF(AND((AN25&gt;0),(AN24&gt;0)),(AN25/AN24),"")</f>
        <v/>
      </c>
      <c r="AO26" s="4" t="s">
        <v>3</v>
      </c>
      <c r="AP26" s="66" t="str">
        <f t="shared" ref="AP26" si="189">IF(AND((AP25&gt;0),(AP24&gt;0)),(AP25/AP24),"")</f>
        <v/>
      </c>
      <c r="AQ26" s="4" t="s">
        <v>3</v>
      </c>
      <c r="AR26" s="66" t="str">
        <f t="shared" ref="AR26" si="190">IF(AND((AR25&gt;0),(AR24&gt;0)),(AR25/AR24),"")</f>
        <v/>
      </c>
      <c r="AS26" s="4" t="s">
        <v>3</v>
      </c>
      <c r="AT26" s="66" t="str">
        <f t="shared" ref="AT26" si="191">IF(AND((AT25&gt;0),(AT24&gt;0)),(AT25/AT24),"")</f>
        <v/>
      </c>
      <c r="AU26" s="4" t="s">
        <v>3</v>
      </c>
      <c r="AV26" s="66" t="str">
        <f t="shared" ref="AV26" si="192">IF(AND((AV25&gt;0),(AV24&gt;0)),(AV25/AV24),"")</f>
        <v/>
      </c>
      <c r="AW26" s="4" t="s">
        <v>3</v>
      </c>
      <c r="AX26" s="66" t="str">
        <f t="shared" ref="AX26" si="193">IF(AND((AX25&gt;0),(AX24&gt;0)),(AX25/AX24),"")</f>
        <v/>
      </c>
      <c r="AY26" s="4" t="s">
        <v>3</v>
      </c>
      <c r="AZ26" s="66" t="str">
        <f t="shared" ref="AZ26" si="194">IF(AND((AZ25&gt;0),(AZ24&gt;0)),(AZ25/AZ24),"")</f>
        <v/>
      </c>
      <c r="BA26" s="4" t="s">
        <v>3</v>
      </c>
      <c r="BB26" s="66" t="str">
        <f t="shared" ref="BB26" si="195">IF(AND((BB25&gt;0),(BB24&gt;0)),(BB25/BB24),"")</f>
        <v/>
      </c>
      <c r="BC26" s="4" t="s">
        <v>3</v>
      </c>
      <c r="BD26" s="66" t="str">
        <f t="shared" ref="BD26" si="196">IF(AND((BD25&gt;0),(BD24&gt;0)),(BD25/BD24),"")</f>
        <v/>
      </c>
      <c r="BE26" s="4" t="s">
        <v>3</v>
      </c>
      <c r="BF26" s="66" t="str">
        <f t="shared" ref="BF26" si="197">IF(AND((BF25&gt;0),(BF24&gt;0)),(BF25/BF24),"")</f>
        <v/>
      </c>
      <c r="BG26" s="4" t="s">
        <v>3</v>
      </c>
      <c r="BH26" s="66" t="str">
        <f t="shared" ref="BH26" si="198">IF(AND((BH25&gt;0),(BH24&gt;0)),(BH25/BH24),"")</f>
        <v/>
      </c>
      <c r="BI26" s="4" t="s">
        <v>3</v>
      </c>
      <c r="BK26" s="57" t="s">
        <v>26</v>
      </c>
      <c r="BL26" s="30">
        <f t="shared" si="16"/>
        <v>2</v>
      </c>
      <c r="BM26" s="40">
        <f t="shared" si="17"/>
        <v>0.12162162162162161</v>
      </c>
      <c r="BN26" s="22" t="str">
        <f t="shared" si="18"/>
        <v>–</v>
      </c>
      <c r="BO26" s="41">
        <f t="shared" si="19"/>
        <v>0.14666666666666667</v>
      </c>
      <c r="BP26" s="24" t="str">
        <f t="shared" si="20"/>
        <v/>
      </c>
      <c r="BQ26" s="6" t="s">
        <v>3</v>
      </c>
      <c r="BR26" s="26" t="str">
        <f t="shared" si="21"/>
        <v/>
      </c>
      <c r="BS26" s="42">
        <f t="shared" si="22"/>
        <v>0.13414414414414413</v>
      </c>
      <c r="BT26" s="28" t="s">
        <v>3</v>
      </c>
      <c r="BU26" s="43">
        <f t="shared" si="23"/>
        <v>1.7709521186473901E-2</v>
      </c>
      <c r="BV26" s="29" t="s">
        <v>3</v>
      </c>
    </row>
    <row r="27" spans="1:74" ht="12.75" customHeight="1" x14ac:dyDescent="0.2">
      <c r="A27" s="15" t="s">
        <v>15</v>
      </c>
      <c r="B27" s="17"/>
      <c r="C27" s="3"/>
      <c r="D27" s="17"/>
      <c r="E27" s="3"/>
      <c r="F27" s="17"/>
      <c r="G27" s="3"/>
      <c r="H27" s="17"/>
      <c r="I27" s="3"/>
      <c r="J27" s="17"/>
      <c r="K27" s="3"/>
      <c r="L27" s="17"/>
      <c r="M27" s="3"/>
      <c r="N27" s="17"/>
      <c r="O27" s="3"/>
      <c r="P27" s="17"/>
      <c r="Q27" s="3"/>
      <c r="R27" s="17"/>
      <c r="S27" s="3"/>
      <c r="T27" s="17"/>
      <c r="U27" s="3"/>
      <c r="V27" s="17"/>
      <c r="W27" s="3"/>
      <c r="X27" s="17"/>
      <c r="Y27" s="3"/>
      <c r="Z27" s="17"/>
      <c r="AA27" s="3"/>
      <c r="AB27" s="17"/>
      <c r="AC27" s="3"/>
      <c r="AD27" s="17"/>
      <c r="AE27" s="3"/>
      <c r="AF27" s="17"/>
      <c r="AG27" s="3"/>
      <c r="AH27" s="17"/>
      <c r="AI27" s="3"/>
      <c r="AJ27" s="17"/>
      <c r="AK27" s="3"/>
      <c r="AL27" s="17"/>
      <c r="AM27" s="3"/>
      <c r="AN27" s="17"/>
      <c r="AO27" s="3"/>
      <c r="AP27" s="17"/>
      <c r="AQ27" s="3"/>
      <c r="AR27" s="17"/>
      <c r="AS27" s="3"/>
      <c r="AT27" s="17"/>
      <c r="AU27" s="3"/>
      <c r="AV27" s="17"/>
      <c r="AW27" s="3"/>
      <c r="AX27" s="17"/>
      <c r="AY27" s="3"/>
      <c r="AZ27" s="17"/>
      <c r="BA27" s="3"/>
      <c r="BB27" s="17"/>
      <c r="BC27" s="3"/>
      <c r="BD27" s="17"/>
      <c r="BE27" s="3"/>
      <c r="BF27" s="17"/>
      <c r="BG27" s="3"/>
      <c r="BH27" s="17"/>
      <c r="BI27" s="3"/>
      <c r="BK27" s="56" t="s">
        <v>15</v>
      </c>
      <c r="BL27" s="30"/>
      <c r="BM27" s="21"/>
      <c r="BN27" s="22"/>
      <c r="BO27" s="23"/>
      <c r="BP27" s="24"/>
      <c r="BQ27" s="25"/>
      <c r="BR27" s="26"/>
      <c r="BS27" s="27"/>
      <c r="BT27" s="28"/>
      <c r="BU27" s="22"/>
      <c r="BV27" s="29"/>
    </row>
    <row r="28" spans="1:74" ht="12.75" customHeight="1" x14ac:dyDescent="0.2">
      <c r="A28" s="10" t="s">
        <v>24</v>
      </c>
      <c r="B28" s="19">
        <v>9.3000000000000007</v>
      </c>
      <c r="C28" s="4">
        <f>IF(AND((B28&gt;0),(B$4&gt;0)),(B28/B$4*100),"")</f>
        <v>59.235668789808926</v>
      </c>
      <c r="D28" s="19">
        <v>8.6999999999999993</v>
      </c>
      <c r="E28" s="4">
        <f>IF(AND((D28&gt;0),(D$4&gt;0)),(D28/D$4*100),"")</f>
        <v>56.129032258064512</v>
      </c>
      <c r="F28" s="19">
        <v>8.3000000000000007</v>
      </c>
      <c r="G28" s="4">
        <f>IF(AND((F28&gt;0),(F$4&gt;0)),(F28/F$4*100),"")</f>
        <v>51.875000000000007</v>
      </c>
      <c r="H28" s="19">
        <v>7.6</v>
      </c>
      <c r="I28" s="4">
        <f>IF(AND((H28&gt;0),(H$4&gt;0)),(H28/H$4*100),"")</f>
        <v>46.913580246913575</v>
      </c>
      <c r="J28" s="19"/>
      <c r="K28" s="4" t="str">
        <f>IF(AND((J28&gt;0),(J$4&gt;0)),(J28/J$4*100),"")</f>
        <v/>
      </c>
      <c r="L28" s="19"/>
      <c r="M28" s="4" t="str">
        <f>IF(AND((L28&gt;0),(L$4&gt;0)),(L28/L$4*100),"")</f>
        <v/>
      </c>
      <c r="N28" s="19"/>
      <c r="O28" s="4" t="str">
        <f>IF(AND((N28&gt;0),(N$4&gt;0)),(N28/N$4*100),"")</f>
        <v/>
      </c>
      <c r="P28" s="19"/>
      <c r="Q28" s="4" t="str">
        <f>IF(AND((P28&gt;0),(P$4&gt;0)),(P28/P$4*100),"")</f>
        <v/>
      </c>
      <c r="R28" s="19"/>
      <c r="S28" s="4" t="str">
        <f>IF(AND((R28&gt;0),(R$4&gt;0)),(R28/R$4*100),"")</f>
        <v/>
      </c>
      <c r="T28" s="19"/>
      <c r="U28" s="4" t="str">
        <f>IF(AND((T28&gt;0),(T$4&gt;0)),(T28/T$4*100),"")</f>
        <v/>
      </c>
      <c r="V28" s="19"/>
      <c r="W28" s="4" t="str">
        <f>IF(AND((V28&gt;0),(V$4&gt;0)),(V28/V$4*100),"")</f>
        <v/>
      </c>
      <c r="X28" s="19"/>
      <c r="Y28" s="4" t="str">
        <f>IF(AND((X28&gt;0),(X$4&gt;0)),(X28/X$4*100),"")</f>
        <v/>
      </c>
      <c r="Z28" s="19"/>
      <c r="AA28" s="4" t="str">
        <f>IF(AND((Z28&gt;0),(Z$4&gt;0)),(Z28/Z$4*100),"")</f>
        <v/>
      </c>
      <c r="AB28" s="19"/>
      <c r="AC28" s="4" t="str">
        <f>IF(AND((AB28&gt;0),(AB$4&gt;0)),(AB28/AB$4*100),"")</f>
        <v/>
      </c>
      <c r="AD28" s="19"/>
      <c r="AE28" s="4" t="str">
        <f t="shared" ref="AE28:AE29" si="199">IF(AND((AD28&gt;0),(AD$4&gt;0)),(AD28/AD$4*100),"")</f>
        <v/>
      </c>
      <c r="AF28" s="19"/>
      <c r="AG28" s="4" t="str">
        <f t="shared" ref="AG28:AG29" si="200">IF(AND((AF28&gt;0),(AF$4&gt;0)),(AF28/AF$4*100),"")</f>
        <v/>
      </c>
      <c r="AH28" s="19"/>
      <c r="AI28" s="4" t="str">
        <f t="shared" ref="AI28:AI29" si="201">IF(AND((AH28&gt;0),(AH$4&gt;0)),(AH28/AH$4*100),"")</f>
        <v/>
      </c>
      <c r="AJ28" s="19"/>
      <c r="AK28" s="4" t="str">
        <f t="shared" ref="AK28:AK29" si="202">IF(AND((AJ28&gt;0),(AJ$4&gt;0)),(AJ28/AJ$4*100),"")</f>
        <v/>
      </c>
      <c r="AL28" s="19"/>
      <c r="AM28" s="4" t="str">
        <f t="shared" ref="AM28:AM29" si="203">IF(AND((AL28&gt;0),(AL$4&gt;0)),(AL28/AL$4*100),"")</f>
        <v/>
      </c>
      <c r="AN28" s="19"/>
      <c r="AO28" s="4" t="str">
        <f t="shared" ref="AO28:AO29" si="204">IF(AND((AN28&gt;0),(AN$4&gt;0)),(AN28/AN$4*100),"")</f>
        <v/>
      </c>
      <c r="AP28" s="19"/>
      <c r="AQ28" s="4" t="str">
        <f t="shared" ref="AQ28:AQ29" si="205">IF(AND((AP28&gt;0),(AP$4&gt;0)),(AP28/AP$4*100),"")</f>
        <v/>
      </c>
      <c r="AR28" s="19"/>
      <c r="AS28" s="4" t="str">
        <f t="shared" ref="AS28:AS29" si="206">IF(AND((AR28&gt;0),(AR$4&gt;0)),(AR28/AR$4*100),"")</f>
        <v/>
      </c>
      <c r="AT28" s="19"/>
      <c r="AU28" s="4" t="str">
        <f t="shared" ref="AU28:AU29" si="207">IF(AND((AT28&gt;0),(AT$4&gt;0)),(AT28/AT$4*100),"")</f>
        <v/>
      </c>
      <c r="AV28" s="19"/>
      <c r="AW28" s="4" t="str">
        <f t="shared" ref="AW28:AW29" si="208">IF(AND((AV28&gt;0),(AV$4&gt;0)),(AV28/AV$4*100),"")</f>
        <v/>
      </c>
      <c r="AX28" s="19"/>
      <c r="AY28" s="4" t="str">
        <f t="shared" ref="AY28:AY29" si="209">IF(AND((AX28&gt;0),(AX$4&gt;0)),(AX28/AX$4*100),"")</f>
        <v/>
      </c>
      <c r="AZ28" s="19"/>
      <c r="BA28" s="4" t="str">
        <f t="shared" ref="BA28:BA29" si="210">IF(AND((AZ28&gt;0),(AZ$4&gt;0)),(AZ28/AZ$4*100),"")</f>
        <v/>
      </c>
      <c r="BB28" s="19"/>
      <c r="BC28" s="4" t="str">
        <f t="shared" ref="BC28:BC29" si="211">IF(AND((BB28&gt;0),(BB$4&gt;0)),(BB28/BB$4*100),"")</f>
        <v/>
      </c>
      <c r="BD28" s="19"/>
      <c r="BE28" s="4" t="str">
        <f t="shared" ref="BE28:BE29" si="212">IF(AND((BD28&gt;0),(BD$4&gt;0)),(BD28/BD$4*100),"")</f>
        <v/>
      </c>
      <c r="BF28" s="19"/>
      <c r="BG28" s="4" t="str">
        <f t="shared" ref="BG28:BG29" si="213">IF(AND((BF28&gt;0),(BF$4&gt;0)),(BF28/BF$4*100),"")</f>
        <v/>
      </c>
      <c r="BH28" s="19"/>
      <c r="BI28" s="4" t="str">
        <f t="shared" ref="BI28:BI29" si="214">IF(AND((BH28&gt;0),(BH$4&gt;0)),(BH28/BH$4*100),"")</f>
        <v/>
      </c>
      <c r="BK28" s="57" t="s">
        <v>24</v>
      </c>
      <c r="BL28" s="30">
        <f t="shared" si="16"/>
        <v>4</v>
      </c>
      <c r="BM28" s="31">
        <f t="shared" si="17"/>
        <v>7.6</v>
      </c>
      <c r="BN28" s="32" t="str">
        <f t="shared" si="18"/>
        <v>–</v>
      </c>
      <c r="BO28" s="33">
        <f t="shared" si="19"/>
        <v>9.3000000000000007</v>
      </c>
      <c r="BP28" s="34">
        <f t="shared" si="20"/>
        <v>46.913580246913575</v>
      </c>
      <c r="BQ28" s="35" t="str">
        <f t="shared" si="40"/>
        <v>–</v>
      </c>
      <c r="BR28" s="36">
        <f t="shared" si="21"/>
        <v>59.235668789808926</v>
      </c>
      <c r="BS28" s="37">
        <f t="shared" si="22"/>
        <v>8.4749999999999996</v>
      </c>
      <c r="BT28" s="38">
        <f t="shared" si="22"/>
        <v>53.538320323696752</v>
      </c>
      <c r="BU28" s="32">
        <f t="shared" si="23"/>
        <v>0.71355915428692185</v>
      </c>
      <c r="BV28" s="39">
        <f t="shared" si="23"/>
        <v>5.3486877971874591</v>
      </c>
    </row>
    <row r="29" spans="1:74" ht="12.75" customHeight="1" x14ac:dyDescent="0.2">
      <c r="A29" s="10" t="s">
        <v>25</v>
      </c>
      <c r="B29" s="19"/>
      <c r="C29" s="4" t="str">
        <f>IF(AND((B29&gt;0),(B$4&gt;0)),(B29/B$4*100),"")</f>
        <v/>
      </c>
      <c r="D29" s="19">
        <v>1.3</v>
      </c>
      <c r="E29" s="4">
        <f>IF(AND((D29&gt;0),(D$4&gt;0)),(D29/D$4*100),"")</f>
        <v>8.3870967741935498</v>
      </c>
      <c r="F29" s="19"/>
      <c r="G29" s="4" t="str">
        <f>IF(AND((F29&gt;0),(F$4&gt;0)),(F29/F$4*100),"")</f>
        <v/>
      </c>
      <c r="H29" s="19">
        <v>1</v>
      </c>
      <c r="I29" s="4">
        <f>IF(AND((H29&gt;0),(H$4&gt;0)),(H29/H$4*100),"")</f>
        <v>6.1728395061728403</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si="199"/>
        <v/>
      </c>
      <c r="AF29" s="19"/>
      <c r="AG29" s="4" t="str">
        <f t="shared" si="200"/>
        <v/>
      </c>
      <c r="AH29" s="19"/>
      <c r="AI29" s="4" t="str">
        <f t="shared" si="201"/>
        <v/>
      </c>
      <c r="AJ29" s="19"/>
      <c r="AK29" s="4" t="str">
        <f t="shared" si="202"/>
        <v/>
      </c>
      <c r="AL29" s="19"/>
      <c r="AM29" s="4" t="str">
        <f t="shared" si="203"/>
        <v/>
      </c>
      <c r="AN29" s="19"/>
      <c r="AO29" s="4" t="str">
        <f t="shared" si="204"/>
        <v/>
      </c>
      <c r="AP29" s="19"/>
      <c r="AQ29" s="4" t="str">
        <f t="shared" si="205"/>
        <v/>
      </c>
      <c r="AR29" s="19"/>
      <c r="AS29" s="4" t="str">
        <f t="shared" si="206"/>
        <v/>
      </c>
      <c r="AT29" s="19"/>
      <c r="AU29" s="4" t="str">
        <f t="shared" si="207"/>
        <v/>
      </c>
      <c r="AV29" s="19"/>
      <c r="AW29" s="4" t="str">
        <f t="shared" si="208"/>
        <v/>
      </c>
      <c r="AX29" s="19"/>
      <c r="AY29" s="4" t="str">
        <f t="shared" si="209"/>
        <v/>
      </c>
      <c r="AZ29" s="19"/>
      <c r="BA29" s="4" t="str">
        <f t="shared" si="210"/>
        <v/>
      </c>
      <c r="BB29" s="19"/>
      <c r="BC29" s="4" t="str">
        <f t="shared" si="211"/>
        <v/>
      </c>
      <c r="BD29" s="19"/>
      <c r="BE29" s="4" t="str">
        <f t="shared" si="212"/>
        <v/>
      </c>
      <c r="BF29" s="19"/>
      <c r="BG29" s="4" t="str">
        <f t="shared" si="213"/>
        <v/>
      </c>
      <c r="BH29" s="19"/>
      <c r="BI29" s="4" t="str">
        <f t="shared" si="214"/>
        <v/>
      </c>
      <c r="BK29" s="57" t="s">
        <v>25</v>
      </c>
      <c r="BL29" s="30">
        <f t="shared" si="16"/>
        <v>2</v>
      </c>
      <c r="BM29" s="31">
        <f t="shared" si="17"/>
        <v>1</v>
      </c>
      <c r="BN29" s="32" t="str">
        <f t="shared" si="18"/>
        <v>–</v>
      </c>
      <c r="BO29" s="33">
        <f t="shared" si="19"/>
        <v>1.3</v>
      </c>
      <c r="BP29" s="34">
        <f t="shared" si="20"/>
        <v>6.1728395061728403</v>
      </c>
      <c r="BQ29" s="35" t="str">
        <f t="shared" si="40"/>
        <v>–</v>
      </c>
      <c r="BR29" s="36">
        <f t="shared" si="21"/>
        <v>8.3870967741935498</v>
      </c>
      <c r="BS29" s="37">
        <f t="shared" si="22"/>
        <v>1.1499999999999999</v>
      </c>
      <c r="BT29" s="38">
        <f t="shared" si="22"/>
        <v>7.279968140183195</v>
      </c>
      <c r="BU29" s="32">
        <f t="shared" si="23"/>
        <v>0.21213203435596617</v>
      </c>
      <c r="BV29" s="39">
        <f t="shared" si="23"/>
        <v>1.5657163295090437</v>
      </c>
    </row>
    <row r="30" spans="1:74" ht="12.75" customHeight="1" thickBot="1" x14ac:dyDescent="0.25">
      <c r="A30" s="10" t="s">
        <v>26</v>
      </c>
      <c r="B30" s="66" t="str">
        <f>IF(AND((B29&gt;0),(B28&gt;0)),(B29/B28),"")</f>
        <v/>
      </c>
      <c r="C30" s="4" t="s">
        <v>3</v>
      </c>
      <c r="D30" s="66">
        <f>IF(AND((D29&gt;0),(D28&gt;0)),(D29/D28),"")</f>
        <v>0.14942528735632185</v>
      </c>
      <c r="E30" s="4" t="s">
        <v>3</v>
      </c>
      <c r="F30" s="66" t="str">
        <f>IF(AND((F29&gt;0),(F28&gt;0)),(F29/F28),"")</f>
        <v/>
      </c>
      <c r="G30" s="4" t="s">
        <v>3</v>
      </c>
      <c r="H30" s="66">
        <f>IF(AND((H29&gt;0),(H28&gt;0)),(H29/H28),"")</f>
        <v>0.13157894736842105</v>
      </c>
      <c r="I30" s="4" t="s">
        <v>3</v>
      </c>
      <c r="J30" s="66" t="str">
        <f>IF(AND((J29&gt;0),(J28&gt;0)),(J29/J28),"")</f>
        <v/>
      </c>
      <c r="K30" s="4" t="s">
        <v>3</v>
      </c>
      <c r="L30" s="66" t="str">
        <f>IF(AND((L29&gt;0),(L28&gt;0)),(L29/L28),"")</f>
        <v/>
      </c>
      <c r="M30" s="4" t="s">
        <v>3</v>
      </c>
      <c r="N30" s="66" t="str">
        <f>IF(AND((N29&gt;0),(N28&gt;0)),(N29/N28),"")</f>
        <v/>
      </c>
      <c r="O30" s="4" t="s">
        <v>3</v>
      </c>
      <c r="P30" s="66" t="str">
        <f>IF(AND((P29&gt;0),(P28&gt;0)),(P29/P28),"")</f>
        <v/>
      </c>
      <c r="Q30" s="4" t="s">
        <v>3</v>
      </c>
      <c r="R30" s="66" t="str">
        <f>IF(AND((R29&gt;0),(R28&gt;0)),(R29/R28),"")</f>
        <v/>
      </c>
      <c r="S30" s="4" t="s">
        <v>3</v>
      </c>
      <c r="T30" s="66" t="str">
        <f>IF(AND((T29&gt;0),(T28&gt;0)),(T29/T28),"")</f>
        <v/>
      </c>
      <c r="U30" s="4" t="s">
        <v>3</v>
      </c>
      <c r="V30" s="66" t="str">
        <f>IF(AND((V29&gt;0),(V28&gt;0)),(V29/V28),"")</f>
        <v/>
      </c>
      <c r="W30" s="4" t="s">
        <v>3</v>
      </c>
      <c r="X30" s="66" t="str">
        <f>IF(AND((X29&gt;0),(X28&gt;0)),(X29/X28),"")</f>
        <v/>
      </c>
      <c r="Y30" s="4" t="s">
        <v>3</v>
      </c>
      <c r="Z30" s="66" t="str">
        <f>IF(AND((Z29&gt;0),(Z28&gt;0)),(Z29/Z28),"")</f>
        <v/>
      </c>
      <c r="AA30" s="4" t="s">
        <v>3</v>
      </c>
      <c r="AB30" s="66" t="str">
        <f>IF(AND((AB29&gt;0),(AB28&gt;0)),(AB29/AB28),"")</f>
        <v/>
      </c>
      <c r="AC30" s="4" t="s">
        <v>3</v>
      </c>
      <c r="AD30" s="66" t="str">
        <f t="shared" ref="AD30" si="215">IF(AND((AD29&gt;0),(AD28&gt;0)),(AD29/AD28),"")</f>
        <v/>
      </c>
      <c r="AE30" s="4" t="s">
        <v>3</v>
      </c>
      <c r="AF30" s="66" t="str">
        <f t="shared" ref="AF30" si="216">IF(AND((AF29&gt;0),(AF28&gt;0)),(AF29/AF28),"")</f>
        <v/>
      </c>
      <c r="AG30" s="4" t="s">
        <v>3</v>
      </c>
      <c r="AH30" s="66" t="str">
        <f t="shared" ref="AH30" si="217">IF(AND((AH29&gt;0),(AH28&gt;0)),(AH29/AH28),"")</f>
        <v/>
      </c>
      <c r="AI30" s="4" t="s">
        <v>3</v>
      </c>
      <c r="AJ30" s="66" t="str">
        <f t="shared" ref="AJ30" si="218">IF(AND((AJ29&gt;0),(AJ28&gt;0)),(AJ29/AJ28),"")</f>
        <v/>
      </c>
      <c r="AK30" s="4" t="s">
        <v>3</v>
      </c>
      <c r="AL30" s="66" t="str">
        <f t="shared" ref="AL30" si="219">IF(AND((AL29&gt;0),(AL28&gt;0)),(AL29/AL28),"")</f>
        <v/>
      </c>
      <c r="AM30" s="4" t="s">
        <v>3</v>
      </c>
      <c r="AN30" s="66" t="str">
        <f t="shared" ref="AN30" si="220">IF(AND((AN29&gt;0),(AN28&gt;0)),(AN29/AN28),"")</f>
        <v/>
      </c>
      <c r="AO30" s="4" t="s">
        <v>3</v>
      </c>
      <c r="AP30" s="66" t="str">
        <f t="shared" ref="AP30" si="221">IF(AND((AP29&gt;0),(AP28&gt;0)),(AP29/AP28),"")</f>
        <v/>
      </c>
      <c r="AQ30" s="4" t="s">
        <v>3</v>
      </c>
      <c r="AR30" s="66" t="str">
        <f t="shared" ref="AR30" si="222">IF(AND((AR29&gt;0),(AR28&gt;0)),(AR29/AR28),"")</f>
        <v/>
      </c>
      <c r="AS30" s="4" t="s">
        <v>3</v>
      </c>
      <c r="AT30" s="66" t="str">
        <f t="shared" ref="AT30" si="223">IF(AND((AT29&gt;0),(AT28&gt;0)),(AT29/AT28),"")</f>
        <v/>
      </c>
      <c r="AU30" s="4" t="s">
        <v>3</v>
      </c>
      <c r="AV30" s="66" t="str">
        <f t="shared" ref="AV30" si="224">IF(AND((AV29&gt;0),(AV28&gt;0)),(AV29/AV28),"")</f>
        <v/>
      </c>
      <c r="AW30" s="4" t="s">
        <v>3</v>
      </c>
      <c r="AX30" s="66" t="str">
        <f t="shared" ref="AX30" si="225">IF(AND((AX29&gt;0),(AX28&gt;0)),(AX29/AX28),"")</f>
        <v/>
      </c>
      <c r="AY30" s="4" t="s">
        <v>3</v>
      </c>
      <c r="AZ30" s="66" t="str">
        <f t="shared" ref="AZ30" si="226">IF(AND((AZ29&gt;0),(AZ28&gt;0)),(AZ29/AZ28),"")</f>
        <v/>
      </c>
      <c r="BA30" s="4" t="s">
        <v>3</v>
      </c>
      <c r="BB30" s="66" t="str">
        <f t="shared" ref="BB30" si="227">IF(AND((BB29&gt;0),(BB28&gt;0)),(BB29/BB28),"")</f>
        <v/>
      </c>
      <c r="BC30" s="4" t="s">
        <v>3</v>
      </c>
      <c r="BD30" s="66" t="str">
        <f t="shared" ref="BD30" si="228">IF(AND((BD29&gt;0),(BD28&gt;0)),(BD29/BD28),"")</f>
        <v/>
      </c>
      <c r="BE30" s="4" t="s">
        <v>3</v>
      </c>
      <c r="BF30" s="66" t="str">
        <f t="shared" ref="BF30" si="229">IF(AND((BF29&gt;0),(BF28&gt;0)),(BF29/BF28),"")</f>
        <v/>
      </c>
      <c r="BG30" s="4" t="s">
        <v>3</v>
      </c>
      <c r="BH30" s="66" t="str">
        <f t="shared" ref="BH30" si="230">IF(AND((BH29&gt;0),(BH28&gt;0)),(BH29/BH28),"")</f>
        <v/>
      </c>
      <c r="BI30" s="4" t="s">
        <v>3</v>
      </c>
      <c r="BK30" s="58" t="s">
        <v>26</v>
      </c>
      <c r="BL30" s="44">
        <f t="shared" si="16"/>
        <v>2</v>
      </c>
      <c r="BM30" s="45">
        <f t="shared" si="17"/>
        <v>0.13157894736842105</v>
      </c>
      <c r="BN30" s="46" t="str">
        <f t="shared" si="18"/>
        <v>–</v>
      </c>
      <c r="BO30" s="47">
        <f t="shared" si="19"/>
        <v>0.14942528735632185</v>
      </c>
      <c r="BP30" s="48" t="str">
        <f t="shared" si="20"/>
        <v/>
      </c>
      <c r="BQ30" s="49" t="s">
        <v>3</v>
      </c>
      <c r="BR30" s="50" t="str">
        <f t="shared" si="21"/>
        <v/>
      </c>
      <c r="BS30" s="51">
        <f t="shared" si="22"/>
        <v>0.14050211736237145</v>
      </c>
      <c r="BT30" s="52" t="s">
        <v>3</v>
      </c>
      <c r="BU30" s="53">
        <f t="shared" si="23"/>
        <v>1.2619268024805308E-2</v>
      </c>
      <c r="BV30" s="54" t="s">
        <v>3</v>
      </c>
    </row>
    <row r="31" spans="1:74" s="89" customFormat="1" ht="12.75" customHeight="1" x14ac:dyDescent="0.2">
      <c r="A31" s="84"/>
      <c r="B31" s="85"/>
      <c r="C31" s="86"/>
      <c r="D31" s="87"/>
      <c r="E31" s="88"/>
      <c r="F31" s="87"/>
      <c r="G31" s="88"/>
      <c r="H31" s="87"/>
      <c r="I31" s="88"/>
      <c r="J31" s="87"/>
      <c r="K31" s="88"/>
      <c r="L31" s="87"/>
      <c r="M31" s="88"/>
      <c r="N31" s="87"/>
      <c r="O31" s="88"/>
      <c r="P31" s="87"/>
      <c r="Q31" s="88"/>
      <c r="R31" s="87"/>
      <c r="S31" s="88"/>
      <c r="T31" s="87"/>
      <c r="U31" s="88"/>
      <c r="V31" s="87"/>
      <c r="W31" s="88"/>
      <c r="X31" s="87"/>
      <c r="Y31" s="88"/>
      <c r="Z31" s="87"/>
      <c r="AA31" s="88"/>
      <c r="AB31" s="87"/>
      <c r="AC31" s="88"/>
      <c r="AD31" s="87"/>
      <c r="AE31" s="88"/>
      <c r="AF31" s="87"/>
      <c r="AG31" s="88"/>
      <c r="AH31" s="87"/>
      <c r="AI31" s="88"/>
      <c r="AJ31" s="87"/>
      <c r="AK31" s="88"/>
      <c r="AL31" s="87"/>
      <c r="AM31" s="88"/>
      <c r="AN31" s="87"/>
      <c r="AO31" s="88"/>
      <c r="AP31" s="87"/>
      <c r="AQ31" s="88"/>
      <c r="AR31" s="87"/>
      <c r="AS31" s="88"/>
      <c r="AT31" s="87"/>
      <c r="AU31" s="88"/>
      <c r="AV31" s="87"/>
      <c r="AW31" s="88"/>
      <c r="AX31" s="87"/>
      <c r="AY31" s="88"/>
      <c r="AZ31" s="87"/>
      <c r="BA31" s="88"/>
      <c r="BB31" s="87"/>
      <c r="BC31" s="88"/>
      <c r="BD31" s="87"/>
      <c r="BE31" s="88"/>
      <c r="BF31" s="87"/>
      <c r="BG31" s="88"/>
      <c r="BH31" s="87"/>
      <c r="BI31" s="88"/>
      <c r="BK31" s="90"/>
      <c r="BL31" s="91"/>
      <c r="BM31" s="92"/>
      <c r="BN31" s="83"/>
      <c r="BO31" s="93"/>
      <c r="BP31" s="94"/>
      <c r="BQ31" s="95"/>
      <c r="BR31" s="96"/>
      <c r="BS31" s="97"/>
      <c r="BT31" s="95"/>
      <c r="BU31" s="97"/>
      <c r="BV31" s="95"/>
    </row>
  </sheetData>
  <sheetProtection formatCells="0" formatColumns="0" formatRows="0" insertColumns="0" insertRows="0" deleteColumns="0" deleteRows="0"/>
  <mergeCells count="37">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BV3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2.75" customHeight="1" x14ac:dyDescent="0.2">
      <c r="A1" s="5" t="s">
        <v>10</v>
      </c>
      <c r="B1" s="141">
        <v>1</v>
      </c>
      <c r="C1" s="141"/>
      <c r="D1" s="141">
        <v>2</v>
      </c>
      <c r="E1" s="141"/>
      <c r="F1" s="141">
        <v>3</v>
      </c>
      <c r="G1" s="141"/>
      <c r="H1" s="141">
        <v>4</v>
      </c>
      <c r="I1" s="141"/>
      <c r="J1" s="141">
        <v>5</v>
      </c>
      <c r="K1" s="141"/>
      <c r="L1" s="141">
        <v>6</v>
      </c>
      <c r="M1" s="141"/>
      <c r="N1" s="141">
        <v>7</v>
      </c>
      <c r="O1" s="141"/>
      <c r="P1" s="141">
        <v>8</v>
      </c>
      <c r="Q1" s="141"/>
      <c r="R1" s="141">
        <v>9</v>
      </c>
      <c r="S1" s="141"/>
      <c r="T1" s="141">
        <v>10</v>
      </c>
      <c r="U1" s="141"/>
      <c r="V1" s="141">
        <v>11</v>
      </c>
      <c r="W1" s="141"/>
      <c r="X1" s="140">
        <v>12</v>
      </c>
      <c r="Y1" s="140"/>
      <c r="Z1" s="140">
        <v>13</v>
      </c>
      <c r="AA1" s="140"/>
      <c r="AB1" s="140">
        <v>14</v>
      </c>
      <c r="AC1" s="140"/>
      <c r="AD1" s="140">
        <v>15</v>
      </c>
      <c r="AE1" s="140"/>
      <c r="AF1" s="140">
        <v>16</v>
      </c>
      <c r="AG1" s="140"/>
      <c r="AH1" s="140">
        <v>17</v>
      </c>
      <c r="AI1" s="140"/>
      <c r="AJ1" s="140">
        <v>18</v>
      </c>
      <c r="AK1" s="140"/>
      <c r="AL1" s="140">
        <v>19</v>
      </c>
      <c r="AM1" s="140"/>
      <c r="AN1" s="140">
        <v>20</v>
      </c>
      <c r="AO1" s="140"/>
      <c r="AP1" s="140">
        <v>21</v>
      </c>
      <c r="AQ1" s="140"/>
      <c r="AR1" s="140">
        <v>22</v>
      </c>
      <c r="AS1" s="140"/>
      <c r="AT1" s="140">
        <v>23</v>
      </c>
      <c r="AU1" s="140"/>
      <c r="AV1" s="140">
        <v>24</v>
      </c>
      <c r="AW1" s="140"/>
      <c r="AX1" s="140">
        <v>25</v>
      </c>
      <c r="AY1" s="140"/>
      <c r="AZ1" s="140">
        <v>26</v>
      </c>
      <c r="BA1" s="140"/>
      <c r="BB1" s="140">
        <v>27</v>
      </c>
      <c r="BC1" s="140"/>
      <c r="BD1" s="140">
        <v>28</v>
      </c>
      <c r="BE1" s="140"/>
      <c r="BF1" s="140">
        <v>29</v>
      </c>
      <c r="BG1" s="140"/>
      <c r="BH1" s="140">
        <v>30</v>
      </c>
      <c r="BI1" s="140"/>
      <c r="BK1" s="136" t="s">
        <v>8</v>
      </c>
      <c r="BL1" s="138" t="s">
        <v>2</v>
      </c>
      <c r="BM1" s="130" t="s">
        <v>9</v>
      </c>
      <c r="BN1" s="130"/>
      <c r="BO1" s="130"/>
      <c r="BP1" s="130"/>
      <c r="BQ1" s="130"/>
      <c r="BR1" s="131"/>
      <c r="BS1" s="130" t="s">
        <v>0</v>
      </c>
      <c r="BT1" s="131"/>
      <c r="BU1" s="130" t="s">
        <v>1</v>
      </c>
      <c r="BV1" s="132"/>
    </row>
    <row r="2" spans="1:74" ht="12.75" customHeight="1" x14ac:dyDescent="0.2">
      <c r="A2" s="7" t="s">
        <v>8</v>
      </c>
      <c r="B2" s="8" t="s">
        <v>11</v>
      </c>
      <c r="C2" s="9" t="s">
        <v>29</v>
      </c>
      <c r="D2" s="8" t="s">
        <v>11</v>
      </c>
      <c r="E2" s="9" t="s">
        <v>29</v>
      </c>
      <c r="F2" s="8" t="s">
        <v>11</v>
      </c>
      <c r="G2" s="9" t="s">
        <v>29</v>
      </c>
      <c r="H2" s="8" t="s">
        <v>11</v>
      </c>
      <c r="I2" s="9" t="s">
        <v>29</v>
      </c>
      <c r="J2" s="8" t="s">
        <v>11</v>
      </c>
      <c r="K2" s="9" t="s">
        <v>29</v>
      </c>
      <c r="L2" s="8" t="s">
        <v>11</v>
      </c>
      <c r="M2" s="9" t="s">
        <v>29</v>
      </c>
      <c r="N2" s="8" t="s">
        <v>11</v>
      </c>
      <c r="O2" s="9" t="s">
        <v>29</v>
      </c>
      <c r="P2" s="8" t="s">
        <v>11</v>
      </c>
      <c r="Q2" s="9" t="s">
        <v>29</v>
      </c>
      <c r="R2" s="8" t="s">
        <v>11</v>
      </c>
      <c r="S2" s="9" t="s">
        <v>29</v>
      </c>
      <c r="T2" s="8" t="s">
        <v>11</v>
      </c>
      <c r="U2" s="9" t="s">
        <v>29</v>
      </c>
      <c r="V2" s="8" t="s">
        <v>11</v>
      </c>
      <c r="W2" s="9" t="s">
        <v>29</v>
      </c>
      <c r="X2" s="8" t="s">
        <v>11</v>
      </c>
      <c r="Y2" s="9" t="s">
        <v>29</v>
      </c>
      <c r="Z2" s="8" t="s">
        <v>11</v>
      </c>
      <c r="AA2" s="9" t="s">
        <v>29</v>
      </c>
      <c r="AB2" s="8" t="s">
        <v>11</v>
      </c>
      <c r="AC2" s="9" t="s">
        <v>29</v>
      </c>
      <c r="AD2" s="8" t="s">
        <v>11</v>
      </c>
      <c r="AE2" s="9" t="s">
        <v>29</v>
      </c>
      <c r="AF2" s="8" t="s">
        <v>11</v>
      </c>
      <c r="AG2" s="9" t="s">
        <v>29</v>
      </c>
      <c r="AH2" s="8" t="s">
        <v>11</v>
      </c>
      <c r="AI2" s="9" t="s">
        <v>29</v>
      </c>
      <c r="AJ2" s="8" t="s">
        <v>11</v>
      </c>
      <c r="AK2" s="9" t="s">
        <v>29</v>
      </c>
      <c r="AL2" s="8" t="s">
        <v>11</v>
      </c>
      <c r="AM2" s="9" t="s">
        <v>29</v>
      </c>
      <c r="AN2" s="8" t="s">
        <v>11</v>
      </c>
      <c r="AO2" s="9" t="s">
        <v>29</v>
      </c>
      <c r="AP2" s="8" t="s">
        <v>11</v>
      </c>
      <c r="AQ2" s="9" t="s">
        <v>29</v>
      </c>
      <c r="AR2" s="8" t="s">
        <v>11</v>
      </c>
      <c r="AS2" s="9" t="s">
        <v>29</v>
      </c>
      <c r="AT2" s="8" t="s">
        <v>11</v>
      </c>
      <c r="AU2" s="9" t="s">
        <v>29</v>
      </c>
      <c r="AV2" s="8" t="s">
        <v>11</v>
      </c>
      <c r="AW2" s="9" t="s">
        <v>29</v>
      </c>
      <c r="AX2" s="8" t="s">
        <v>11</v>
      </c>
      <c r="AY2" s="9" t="s">
        <v>29</v>
      </c>
      <c r="AZ2" s="8" t="s">
        <v>11</v>
      </c>
      <c r="BA2" s="9" t="s">
        <v>29</v>
      </c>
      <c r="BB2" s="8" t="s">
        <v>11</v>
      </c>
      <c r="BC2" s="9" t="s">
        <v>29</v>
      </c>
      <c r="BD2" s="8" t="s">
        <v>11</v>
      </c>
      <c r="BE2" s="9" t="s">
        <v>29</v>
      </c>
      <c r="BF2" s="8" t="s">
        <v>11</v>
      </c>
      <c r="BG2" s="9" t="s">
        <v>29</v>
      </c>
      <c r="BH2" s="8" t="s">
        <v>11</v>
      </c>
      <c r="BI2" s="9" t="s">
        <v>29</v>
      </c>
      <c r="BK2" s="137"/>
      <c r="BL2" s="139"/>
      <c r="BM2" s="133" t="s">
        <v>11</v>
      </c>
      <c r="BN2" s="133"/>
      <c r="BO2" s="133"/>
      <c r="BP2" s="134" t="s">
        <v>29</v>
      </c>
      <c r="BQ2" s="134"/>
      <c r="BR2" s="135"/>
      <c r="BS2" s="101" t="s">
        <v>11</v>
      </c>
      <c r="BT2" s="102" t="s">
        <v>29</v>
      </c>
      <c r="BU2" s="101" t="s">
        <v>11</v>
      </c>
      <c r="BV2" s="61" t="s">
        <v>29</v>
      </c>
    </row>
    <row r="3" spans="1:74" ht="12.75" customHeight="1" x14ac:dyDescent="0.2">
      <c r="A3" s="10" t="s">
        <v>4</v>
      </c>
      <c r="B3" s="11">
        <v>114</v>
      </c>
      <c r="C3" s="1">
        <f>IF(AND((B3&gt;0),(B$4&gt;0)),(B3/B$4*100),"")</f>
        <v>1008.8495575221237</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v>
      </c>
      <c r="BM3" s="21">
        <f>IF(SUM(B3,D3,F3,H3,J3,L3,N3,P3,R3,T3,V3,X3,Z3,AB3,AD3,AF3,AH3,AJ3,AL3,AN3,AP3,AR3,AT3,AV3,AX3,AZ3,BB3,BD3,BF3,BH3)&gt;0,MIN(B3,D3,F3,H3,J3,L3,N3,P3,R3,T3,V3,X3,Z3,AB3,AD3,AF3,AH3,AJ3,AL3,AN3,AP3,AR3,AT3,AV3,AX3,AZ3,BB3,BD3,BF3,BH3),"")</f>
        <v>114</v>
      </c>
      <c r="BN3" s="22" t="str">
        <f>IF(COUNT(BM3)&gt;0,"–","?")</f>
        <v>–</v>
      </c>
      <c r="BO3" s="23">
        <f>IF(SUM(B3,D3,F3,H3,J3,L3,N3,P3,R3,T3,V3,X3,Z3,AB3,AD3,AF3,AH3,AJ3,AL3,AN3,AP3,AR3,AT3,AV3,AX3,AZ3,BB3,BD3,BF3,BH3)&gt;0,MAX(B3,D3,F3,H3,J3,L3,N3,P3,R3,T3,V3,X3,Z3,AB3,AD3,AF3,AH3,AJ3,AL3,AN3,AP3,AR3,AT3,AV3,AX3,AZ3,BB3,BD3,BF3,BH3),"")</f>
        <v>114</v>
      </c>
      <c r="BP3" s="24">
        <f>IF(SUM(C3,E3,G3,I3,K3,M3,O3,Q3,S3,U3,W3,Y3,AA3,AC3,AE3,AG3,AI3,AK3,AM3,AO3,AQ3,AS3,AU3,AW3,AY3,BA3,BC3,BE3,BG3,BI3)&gt;0,MIN(C3,E3,G3,I3,K3,M3,O3,Q3,S3,U3,W3,Y3,AA3,AC3,AE3,AG3,AI3,AK3,AM3,AO3,AQ3,AS3,AU3,AW3,AY3,BA3,BC3,BE3,BG3,BI3),"")</f>
        <v>1008.8495575221237</v>
      </c>
      <c r="BQ3" s="25" t="str">
        <f>IF(COUNT(BP3)&gt;0,"–","?")</f>
        <v>–</v>
      </c>
      <c r="BR3" s="26">
        <f>IF(SUM(C3,E3,G3,I3,K3,M3,O3,Q3,S3,U3,W3,Y3,AA3,AC3,AE3,AG3,AI3,AK3,AM3,AO3,AQ3,AS3,AU3,AW3,AY3,BA3,BC3,BE3,BG3,BI3)&gt;0,MAX(C3,E3,G3,I3,K3,M3,O3,Q3,S3,U3,W3,Y3,AA3,AC3,AE3,AG3,AI3,AK3,AM3,AO3,AQ3,AS3,AU3,AW3,AY3,BA3,BC3,BE3,BG3,BI3),"")</f>
        <v>1008.8495575221237</v>
      </c>
      <c r="BS3" s="27">
        <f>IF(SUM(B3,D3,F3,H3,J3,L3,N3,P3,R3,T3,V3,X3,Z3,AB3,AD3,AF3,AH3,AJ3,AL3,AN3,AP3,AR3,AT3,AV3,AX3,AZ3,BB3,BD3,BF3,BH3)&gt;0,AVERAGE(B3,D3,F3,H3,J3,L3,N3,P3,R3,T3,V3,X3,Z3,AB3,AD3,AF3,AH3,AJ3,AL3,AN3,AP3,AR3,AT3,AV3,AX3,AZ3,BB3,BD3,BF3,BH3),"?")</f>
        <v>114</v>
      </c>
      <c r="BT3" s="28">
        <f>IF(SUM(C3,E3,G3,I3,K3,M3,O3,Q3,S3,U3,W3,Y3,AA3,AC3,AE3,AG3,AI3,AK3,AM3,AO3,AQ3,AS3,AU3,AW3,AY3,BA3,BC3,BE3,BG3,BI3)&gt;0,AVERAGE(C3,E3,G3,I3,K3,M3,O3,Q3,S3,U3,W3,Y3,AA3,AC3,AE3,AG3,AI3,AK3,AM3,AO3,AQ3,AS3,AU3,AW3,AY3,BA3,BC3,BE3,BG3,BI3),"?")</f>
        <v>1008.8495575221237</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row>
    <row r="4" spans="1:74" ht="12.75" customHeight="1" x14ac:dyDescent="0.2">
      <c r="A4" s="13" t="s">
        <v>23</v>
      </c>
      <c r="B4" s="14">
        <v>11.3</v>
      </c>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23</v>
      </c>
      <c r="BL4" s="30">
        <f t="shared" ref="BL4:BL30" si="16">COUNT(B4,D4,F4,H4,J4,L4,N4,P4,R4,T4,V4,X4,Z4,AB4,AD4,AF4,AH4,AJ4,AL4,AN4,AP4,AR4,AT4,AV4,AX4,AZ4,BB4,BD4,BF4,BH4)</f>
        <v>1</v>
      </c>
      <c r="BM4" s="31">
        <f t="shared" ref="BM4:BM30" si="17">IF(SUM(B4,D4,F4,H4,J4,L4,N4,P4,R4,T4,V4,X4,Z4,AB4,AD4,AF4,AH4,AJ4,AL4,AN4,AP4,AR4,AT4,AV4,AX4,AZ4,BB4,BD4,BF4,BH4)&gt;0,MIN(B4,D4,F4,H4,J4,L4,N4,P4,R4,T4,V4,X4,Z4,AB4,AD4,AF4,AH4,AJ4,AL4,AN4,AP4,AR4,AT4,AV4,AX4,AZ4,BB4,BD4,BF4,BH4),"")</f>
        <v>11.3</v>
      </c>
      <c r="BN4" s="32" t="str">
        <f t="shared" ref="BN4:BN30" si="18">IF(COUNT(BM4)&gt;0,"–","?")</f>
        <v>–</v>
      </c>
      <c r="BO4" s="33">
        <f t="shared" ref="BO4:BO30" si="19">IF(SUM(B4,D4,F4,H4,J4,L4,N4,P4,R4,T4,V4,X4,Z4,AB4,AD4,AF4,AH4,AJ4,AL4,AN4,AP4,AR4,AT4,AV4,AX4,AZ4,BB4,BD4,BF4,BH4)&gt;0,MAX(B4,D4,F4,H4,J4,L4,N4,P4,R4,T4,V4,X4,Z4,AB4,AD4,AF4,AH4,AJ4,AL4,AN4,AP4,AR4,AT4,AV4,AX4,AZ4,BB4,BD4,BF4,BH4),"")</f>
        <v>11.3</v>
      </c>
      <c r="BP4" s="34" t="str">
        <f t="shared" ref="BP4:BP30" si="20">IF(SUM(C4,E4,G4,I4,K4,M4,O4,Q4,S4,U4,W4,Y4,AA4,AC4,AE4,AG4,AI4,AK4,AM4,AO4,AQ4,AS4,AU4,AW4,AY4,BA4,BC4,BE4,BG4,BI4)&gt;0,MIN(C4,E4,G4,I4,K4,M4,O4,Q4,S4,U4,W4,Y4,AA4,AC4,AE4,AG4,AI4,AK4,AM4,AO4,AQ4,AS4,AU4,AW4,AY4,BA4,BC4,BE4,BG4,BI4),"")</f>
        <v/>
      </c>
      <c r="BQ4" s="6" t="s">
        <v>3</v>
      </c>
      <c r="BR4" s="36" t="str">
        <f t="shared" ref="BR4:BR30" si="21">IF(SUM(C4,E4,G4,I4,K4,M4,O4,Q4,S4,U4,W4,Y4,AA4,AC4,AE4,AG4,AI4,AK4,AM4,AO4,AQ4,AS4,AU4,AW4,AY4,BA4,BC4,BE4,BG4,BI4)&gt;0,MAX(C4,E4,G4,I4,K4,M4,O4,Q4,S4,U4,W4,Y4,AA4,AC4,AE4,AG4,AI4,AK4,AM4,AO4,AQ4,AS4,AU4,AW4,AY4,BA4,BC4,BE4,BG4,BI4),"")</f>
        <v/>
      </c>
      <c r="BS4" s="37">
        <f t="shared" ref="BS4:BT30" si="22">IF(SUM(B4,D4,F4,H4,J4,L4,N4,P4,R4,T4,V4,X4,Z4,AB4,AD4,AF4,AH4,AJ4,AL4,AN4,AP4,AR4,AT4,AV4,AX4,AZ4,BB4,BD4,BF4,BH4)&gt;0,AVERAGE(B4,D4,F4,H4,J4,L4,N4,P4,R4,T4,V4,X4,Z4,AB4,AD4,AF4,AH4,AJ4,AL4,AN4,AP4,AR4,AT4,AV4,AX4,AZ4,BB4,BD4,BF4,BH4),"?")</f>
        <v>11.3</v>
      </c>
      <c r="BT4" s="38" t="s">
        <v>3</v>
      </c>
      <c r="BU4" s="32" t="str">
        <f t="shared" ref="BU4:BV30" si="23">IF(COUNT(B4,D4,F4,H4,J4,L4,N4,P4,R4,T4,V4,X4,Z4,AB4,AD4,AF4,AH4,AJ4,AL4,AN4,AP4,AR4,AT4,AV4,AX4,AZ4,BB4,BD4,BF4,BH4)&gt;1,STDEV(B4,D4,F4,H4,J4,L4,N4,P4,R4,T4,V4,X4,Z4,AB4,AD4,AF4,AH4,AJ4,AL4,AN4,AP4,AR4,AT4,AV4,AX4,AZ4,BB4,BD4,BF4,BH4),"?")</f>
        <v>?</v>
      </c>
      <c r="BV4" s="39" t="s">
        <v>3</v>
      </c>
    </row>
    <row r="5" spans="1:74" ht="12.75" customHeight="1" x14ac:dyDescent="0.2">
      <c r="A5" s="16" t="s">
        <v>16</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16</v>
      </c>
      <c r="BL5" s="30"/>
      <c r="BM5" s="31"/>
      <c r="BN5" s="32"/>
      <c r="BO5" s="33"/>
      <c r="BP5" s="34"/>
      <c r="BQ5" s="35"/>
      <c r="BR5" s="36"/>
      <c r="BS5" s="37"/>
      <c r="BT5" s="38"/>
      <c r="BU5" s="32"/>
      <c r="BV5" s="39"/>
    </row>
    <row r="6" spans="1:74" ht="12.75" customHeight="1" x14ac:dyDescent="0.2">
      <c r="A6" s="10" t="s">
        <v>17</v>
      </c>
      <c r="B6" s="18">
        <v>4.8</v>
      </c>
      <c r="C6" s="4">
        <f>IF(AND((B6&gt;0),(B$4&gt;0)),(B6/B$4*100),"")</f>
        <v>42.477876106194685</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17</v>
      </c>
      <c r="BL6" s="30">
        <f t="shared" si="16"/>
        <v>1</v>
      </c>
      <c r="BM6" s="31">
        <f t="shared" si="17"/>
        <v>4.8</v>
      </c>
      <c r="BN6" s="32" t="str">
        <f t="shared" si="18"/>
        <v>–</v>
      </c>
      <c r="BO6" s="33">
        <f t="shared" si="19"/>
        <v>4.8</v>
      </c>
      <c r="BP6" s="34">
        <f t="shared" si="20"/>
        <v>42.477876106194685</v>
      </c>
      <c r="BQ6" s="35" t="str">
        <f t="shared" ref="BQ6:BQ29" si="40">IF(COUNT(BP6)&gt;0,"–","?")</f>
        <v>–</v>
      </c>
      <c r="BR6" s="36">
        <f t="shared" si="21"/>
        <v>42.477876106194685</v>
      </c>
      <c r="BS6" s="37">
        <f t="shared" si="22"/>
        <v>4.8</v>
      </c>
      <c r="BT6" s="38">
        <f t="shared" si="22"/>
        <v>42.477876106194685</v>
      </c>
      <c r="BU6" s="32" t="str">
        <f t="shared" si="23"/>
        <v>?</v>
      </c>
      <c r="BV6" s="39" t="str">
        <f t="shared" si="23"/>
        <v>?</v>
      </c>
    </row>
    <row r="7" spans="1:74" ht="12.75" customHeight="1" x14ac:dyDescent="0.2">
      <c r="A7" s="10" t="s">
        <v>18</v>
      </c>
      <c r="B7" s="19">
        <v>4</v>
      </c>
      <c r="C7" s="4">
        <f>IF(AND((B7&gt;0),(B$4&gt;0)),(B7/B$4*100),"")</f>
        <v>35.398230088495573</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18</v>
      </c>
      <c r="BL7" s="30">
        <f t="shared" si="16"/>
        <v>1</v>
      </c>
      <c r="BM7" s="31">
        <f t="shared" si="17"/>
        <v>4</v>
      </c>
      <c r="BN7" s="32" t="str">
        <f t="shared" si="18"/>
        <v>–</v>
      </c>
      <c r="BO7" s="33">
        <f t="shared" si="19"/>
        <v>4</v>
      </c>
      <c r="BP7" s="34">
        <f t="shared" si="20"/>
        <v>35.398230088495573</v>
      </c>
      <c r="BQ7" s="35" t="str">
        <f t="shared" si="40"/>
        <v>–</v>
      </c>
      <c r="BR7" s="36">
        <f t="shared" si="21"/>
        <v>35.398230088495573</v>
      </c>
      <c r="BS7" s="37">
        <f t="shared" si="22"/>
        <v>4</v>
      </c>
      <c r="BT7" s="38">
        <f t="shared" si="22"/>
        <v>35.398230088495573</v>
      </c>
      <c r="BU7" s="32" t="str">
        <f t="shared" si="23"/>
        <v>?</v>
      </c>
      <c r="BV7" s="39" t="str">
        <f t="shared" si="23"/>
        <v>?</v>
      </c>
    </row>
    <row r="8" spans="1:74" ht="12.75" customHeight="1" x14ac:dyDescent="0.2">
      <c r="A8" s="10" t="s">
        <v>19</v>
      </c>
      <c r="B8" s="19">
        <v>8.5</v>
      </c>
      <c r="C8" s="4">
        <f>IF(AND((B8&gt;0),(B$4&gt;0)),(B8/B$4*100),"")</f>
        <v>75.221238938053091</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19</v>
      </c>
      <c r="BL8" s="30">
        <f t="shared" si="16"/>
        <v>1</v>
      </c>
      <c r="BM8" s="31">
        <f t="shared" si="17"/>
        <v>8.5</v>
      </c>
      <c r="BN8" s="32" t="str">
        <f t="shared" si="18"/>
        <v>–</v>
      </c>
      <c r="BO8" s="33">
        <f t="shared" si="19"/>
        <v>8.5</v>
      </c>
      <c r="BP8" s="34">
        <f t="shared" si="20"/>
        <v>75.221238938053091</v>
      </c>
      <c r="BQ8" s="35" t="str">
        <f t="shared" si="40"/>
        <v>–</v>
      </c>
      <c r="BR8" s="36">
        <f t="shared" si="21"/>
        <v>75.221238938053091</v>
      </c>
      <c r="BS8" s="37">
        <f t="shared" si="22"/>
        <v>8.5</v>
      </c>
      <c r="BT8" s="38">
        <f t="shared" si="22"/>
        <v>75.221238938053091</v>
      </c>
      <c r="BU8" s="32" t="str">
        <f t="shared" si="23"/>
        <v>?</v>
      </c>
      <c r="BV8" s="39" t="str">
        <f t="shared" si="23"/>
        <v>?</v>
      </c>
    </row>
    <row r="9" spans="1:74" ht="12.75" customHeight="1" x14ac:dyDescent="0.2">
      <c r="A9" s="10" t="s">
        <v>21</v>
      </c>
      <c r="B9" s="19"/>
      <c r="C9" s="4" t="str">
        <f>IF(AND((B9&gt;0),(B$4&gt;0)),(B9/B$4*100),"")</f>
        <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21</v>
      </c>
      <c r="BL9" s="30"/>
      <c r="BM9" s="31" t="str">
        <f t="shared" si="17"/>
        <v/>
      </c>
      <c r="BN9" s="32" t="str">
        <f t="shared" si="18"/>
        <v>?</v>
      </c>
      <c r="BO9" s="33" t="str">
        <f t="shared" si="19"/>
        <v/>
      </c>
      <c r="BP9" s="34" t="str">
        <f t="shared" si="20"/>
        <v/>
      </c>
      <c r="BQ9" s="35" t="str">
        <f t="shared" si="40"/>
        <v>?</v>
      </c>
      <c r="BR9" s="36" t="str">
        <f t="shared" si="21"/>
        <v/>
      </c>
      <c r="BS9" s="37" t="str">
        <f t="shared" si="22"/>
        <v>?</v>
      </c>
      <c r="BT9" s="38" t="str">
        <f t="shared" si="22"/>
        <v>?</v>
      </c>
      <c r="BU9" s="32" t="str">
        <f t="shared" si="23"/>
        <v>?</v>
      </c>
      <c r="BV9" s="39" t="str">
        <f t="shared" si="23"/>
        <v>?</v>
      </c>
    </row>
    <row r="10" spans="1:74" ht="12.75" customHeight="1" x14ac:dyDescent="0.2">
      <c r="A10" s="10" t="s">
        <v>20</v>
      </c>
      <c r="B10" s="19">
        <v>9.6</v>
      </c>
      <c r="C10" s="4">
        <f>IF(AND((B10&gt;0),(B$4&gt;0)),(B10/B$4*100),"")</f>
        <v>84.95575221238937</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20</v>
      </c>
      <c r="BL10" s="30">
        <f t="shared" si="16"/>
        <v>1</v>
      </c>
      <c r="BM10" s="31">
        <f t="shared" si="17"/>
        <v>9.6</v>
      </c>
      <c r="BN10" s="32" t="str">
        <f t="shared" si="18"/>
        <v>–</v>
      </c>
      <c r="BO10" s="33">
        <f t="shared" si="19"/>
        <v>9.6</v>
      </c>
      <c r="BP10" s="34">
        <f t="shared" si="20"/>
        <v>84.95575221238937</v>
      </c>
      <c r="BQ10" s="35" t="str">
        <f t="shared" si="40"/>
        <v>–</v>
      </c>
      <c r="BR10" s="36">
        <f t="shared" si="21"/>
        <v>84.95575221238937</v>
      </c>
      <c r="BS10" s="37">
        <f t="shared" si="22"/>
        <v>9.6</v>
      </c>
      <c r="BT10" s="38">
        <f t="shared" si="22"/>
        <v>84.95575221238937</v>
      </c>
      <c r="BU10" s="32" t="str">
        <f t="shared" si="23"/>
        <v>?</v>
      </c>
      <c r="BV10" s="39" t="str">
        <f t="shared" si="23"/>
        <v>?</v>
      </c>
    </row>
    <row r="11" spans="1:74" ht="12.75" customHeight="1" x14ac:dyDescent="0.2">
      <c r="A11" s="10" t="s">
        <v>27</v>
      </c>
      <c r="B11" s="66">
        <f>IF(AND((B10&gt;0),(B3&gt;0)),(B10/B3),"")</f>
        <v>8.4210526315789472E-2</v>
      </c>
      <c r="C11" s="4" t="s">
        <v>3</v>
      </c>
      <c r="D11" s="66" t="str">
        <f>IF(AND((D10&gt;0),(D3&gt;0)),(D10/D3),"")</f>
        <v/>
      </c>
      <c r="E11" s="4" t="s">
        <v>3</v>
      </c>
      <c r="F11" s="66" t="str">
        <f>IF(AND((F10&gt;0),(F3&gt;0)),(F10/F3),"")</f>
        <v/>
      </c>
      <c r="G11" s="4" t="s">
        <v>3</v>
      </c>
      <c r="H11" s="66" t="str">
        <f>IF(AND((H10&gt;0),(H3&gt;0)),(H10/H3),"")</f>
        <v/>
      </c>
      <c r="I11" s="4" t="s">
        <v>3</v>
      </c>
      <c r="J11" s="66" t="str">
        <f>IF(AND((J10&gt;0),(J3&gt;0)),(J10/J3),"")</f>
        <v/>
      </c>
      <c r="K11" s="4" t="s">
        <v>3</v>
      </c>
      <c r="L11" s="66" t="str">
        <f>IF(AND((L10&gt;0),(L3&gt;0)),(L10/L3),"")</f>
        <v/>
      </c>
      <c r="M11" s="4" t="s">
        <v>3</v>
      </c>
      <c r="N11" s="66" t="str">
        <f>IF(AND((N10&gt;0),(N3&gt;0)),(N10/N3),"")</f>
        <v/>
      </c>
      <c r="O11" s="4" t="s">
        <v>3</v>
      </c>
      <c r="P11" s="66" t="str">
        <f>IF(AND((P10&gt;0),(P3&gt;0)),(P10/P3),"")</f>
        <v/>
      </c>
      <c r="Q11" s="4" t="s">
        <v>3</v>
      </c>
      <c r="R11" s="66" t="str">
        <f>IF(AND((R10&gt;0),(R3&gt;0)),(R10/R3),"")</f>
        <v/>
      </c>
      <c r="S11" s="4" t="s">
        <v>3</v>
      </c>
      <c r="T11" s="66" t="str">
        <f>IF(AND((T10&gt;0),(T3&gt;0)),(T10/T3),"")</f>
        <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1">IF(AND((AD10&gt;0),(AD3&gt;0)),(AD10/AD3),"")</f>
        <v/>
      </c>
      <c r="AE11" s="4" t="s">
        <v>3</v>
      </c>
      <c r="AF11" s="66" t="str">
        <f t="shared" ref="AF11" si="42">IF(AND((AF10&gt;0),(AF3&gt;0)),(AF10/AF3),"")</f>
        <v/>
      </c>
      <c r="AG11" s="4" t="s">
        <v>3</v>
      </c>
      <c r="AH11" s="66" t="str">
        <f t="shared" ref="AH11" si="43">IF(AND((AH10&gt;0),(AH3&gt;0)),(AH10/AH3),"")</f>
        <v/>
      </c>
      <c r="AI11" s="4" t="s">
        <v>3</v>
      </c>
      <c r="AJ11" s="66" t="str">
        <f t="shared" ref="AJ11" si="44">IF(AND((AJ10&gt;0),(AJ3&gt;0)),(AJ10/AJ3),"")</f>
        <v/>
      </c>
      <c r="AK11" s="4" t="s">
        <v>3</v>
      </c>
      <c r="AL11" s="66" t="str">
        <f t="shared" ref="AL11" si="45">IF(AND((AL10&gt;0),(AL3&gt;0)),(AL10/AL3),"")</f>
        <v/>
      </c>
      <c r="AM11" s="4" t="s">
        <v>3</v>
      </c>
      <c r="AN11" s="66" t="str">
        <f t="shared" ref="AN11" si="46">IF(AND((AN10&gt;0),(AN3&gt;0)),(AN10/AN3),"")</f>
        <v/>
      </c>
      <c r="AO11" s="4" t="s">
        <v>3</v>
      </c>
      <c r="AP11" s="66" t="str">
        <f t="shared" ref="AP11" si="47">IF(AND((AP10&gt;0),(AP3&gt;0)),(AP10/AP3),"")</f>
        <v/>
      </c>
      <c r="AQ11" s="4" t="s">
        <v>3</v>
      </c>
      <c r="AR11" s="66" t="str">
        <f t="shared" ref="AR11" si="48">IF(AND((AR10&gt;0),(AR3&gt;0)),(AR10/AR3),"")</f>
        <v/>
      </c>
      <c r="AS11" s="4" t="s">
        <v>3</v>
      </c>
      <c r="AT11" s="66" t="str">
        <f t="shared" ref="AT11" si="49">IF(AND((AT10&gt;0),(AT3&gt;0)),(AT10/AT3),"")</f>
        <v/>
      </c>
      <c r="AU11" s="4" t="s">
        <v>3</v>
      </c>
      <c r="AV11" s="66" t="str">
        <f t="shared" ref="AV11" si="50">IF(AND((AV10&gt;0),(AV3&gt;0)),(AV10/AV3),"")</f>
        <v/>
      </c>
      <c r="AW11" s="4" t="s">
        <v>3</v>
      </c>
      <c r="AX11" s="66" t="str">
        <f t="shared" ref="AX11" si="51">IF(AND((AX10&gt;0),(AX3&gt;0)),(AX10/AX3),"")</f>
        <v/>
      </c>
      <c r="AY11" s="4" t="s">
        <v>3</v>
      </c>
      <c r="AZ11" s="66" t="str">
        <f t="shared" ref="AZ11" si="52">IF(AND((AZ10&gt;0),(AZ3&gt;0)),(AZ10/AZ3),"")</f>
        <v/>
      </c>
      <c r="BA11" s="4" t="s">
        <v>3</v>
      </c>
      <c r="BB11" s="66" t="str">
        <f t="shared" ref="BB11" si="53">IF(AND((BB10&gt;0),(BB3&gt;0)),(BB10/BB3),"")</f>
        <v/>
      </c>
      <c r="BC11" s="4" t="s">
        <v>3</v>
      </c>
      <c r="BD11" s="66" t="str">
        <f t="shared" ref="BD11" si="54">IF(AND((BD10&gt;0),(BD3&gt;0)),(BD10/BD3),"")</f>
        <v/>
      </c>
      <c r="BE11" s="4" t="s">
        <v>3</v>
      </c>
      <c r="BF11" s="66" t="str">
        <f t="shared" ref="BF11" si="55">IF(AND((BF10&gt;0),(BF3&gt;0)),(BF10/BF3),"")</f>
        <v/>
      </c>
      <c r="BG11" s="4" t="s">
        <v>3</v>
      </c>
      <c r="BH11" s="66" t="str">
        <f t="shared" ref="BH11" si="56">IF(AND((BH10&gt;0),(BH3&gt;0)),(BH10/BH3),"")</f>
        <v/>
      </c>
      <c r="BI11" s="4" t="s">
        <v>3</v>
      </c>
      <c r="BK11" s="57" t="s">
        <v>27</v>
      </c>
      <c r="BL11" s="30">
        <f t="shared" si="16"/>
        <v>1</v>
      </c>
      <c r="BM11" s="40">
        <f t="shared" si="17"/>
        <v>8.4210526315789472E-2</v>
      </c>
      <c r="BN11" s="22" t="str">
        <f t="shared" si="18"/>
        <v>–</v>
      </c>
      <c r="BO11" s="41">
        <f t="shared" si="19"/>
        <v>8.4210526315789472E-2</v>
      </c>
      <c r="BP11" s="24" t="str">
        <f t="shared" si="20"/>
        <v/>
      </c>
      <c r="BQ11" s="6" t="s">
        <v>3</v>
      </c>
      <c r="BR11" s="26" t="str">
        <f t="shared" si="21"/>
        <v/>
      </c>
      <c r="BS11" s="42">
        <f t="shared" si="22"/>
        <v>8.4210526315789472E-2</v>
      </c>
      <c r="BT11" s="28" t="s">
        <v>3</v>
      </c>
      <c r="BU11" s="43" t="str">
        <f t="shared" si="23"/>
        <v>?</v>
      </c>
      <c r="BV11" s="29" t="s">
        <v>3</v>
      </c>
    </row>
    <row r="12" spans="1:74" ht="12.75" customHeight="1" x14ac:dyDescent="0.2">
      <c r="A12" s="10" t="s">
        <v>28</v>
      </c>
      <c r="B12" s="66">
        <f>IF(AND((B6&gt;0),(B8&gt;0)),(B6/B8),"")</f>
        <v>0.56470588235294117</v>
      </c>
      <c r="C12" s="4" t="s">
        <v>3</v>
      </c>
      <c r="D12" s="66" t="str">
        <f>IF(AND((D6&gt;0),(D8&gt;0)),(D6/D8),"")</f>
        <v/>
      </c>
      <c r="E12" s="4" t="s">
        <v>3</v>
      </c>
      <c r="F12" s="66" t="str">
        <f>IF(AND((F6&gt;0),(F8&gt;0)),(F6/F8),"")</f>
        <v/>
      </c>
      <c r="G12" s="4" t="s">
        <v>3</v>
      </c>
      <c r="H12" s="66" t="str">
        <f>IF(AND((H6&gt;0),(H8&gt;0)),(H6/H8),"")</f>
        <v/>
      </c>
      <c r="I12" s="4" t="s">
        <v>3</v>
      </c>
      <c r="J12" s="66" t="str">
        <f>IF(AND((J6&gt;0),(J8&gt;0)),(J6/J8),"")</f>
        <v/>
      </c>
      <c r="K12" s="4" t="s">
        <v>3</v>
      </c>
      <c r="L12" s="66" t="str">
        <f>IF(AND((L6&gt;0),(L8&gt;0)),(L6/L8),"")</f>
        <v/>
      </c>
      <c r="M12" s="4" t="s">
        <v>3</v>
      </c>
      <c r="N12" s="66" t="str">
        <f>IF(AND((N6&gt;0),(N8&gt;0)),(N6/N8),"")</f>
        <v/>
      </c>
      <c r="O12" s="4" t="s">
        <v>3</v>
      </c>
      <c r="P12" s="66" t="str">
        <f>IF(AND((P6&gt;0),(P8&gt;0)),(P6/P8),"")</f>
        <v/>
      </c>
      <c r="Q12" s="4" t="s">
        <v>3</v>
      </c>
      <c r="R12" s="66" t="str">
        <f>IF(AND((R6&gt;0),(R8&gt;0)),(R6/R8),"")</f>
        <v/>
      </c>
      <c r="S12" s="4" t="s">
        <v>3</v>
      </c>
      <c r="T12" s="66" t="str">
        <f>IF(AND((T6&gt;0),(T8&gt;0)),(T6/T8),"")</f>
        <v/>
      </c>
      <c r="U12" s="4" t="s">
        <v>3</v>
      </c>
      <c r="V12" s="66" t="str">
        <f>IF(AND((V6&gt;0),(V8&gt;0)),(V6/V8),"")</f>
        <v/>
      </c>
      <c r="W12" s="4" t="s">
        <v>3</v>
      </c>
      <c r="X12" s="66" t="str">
        <f>IF(AND((X6&gt;0),(X8&gt;0)),(X6/X8),"")</f>
        <v/>
      </c>
      <c r="Y12" s="4" t="s">
        <v>3</v>
      </c>
      <c r="Z12" s="66" t="str">
        <f>IF(AND((Z6&gt;0),(Z8&gt;0)),(Z6/Z8),"")</f>
        <v/>
      </c>
      <c r="AA12" s="4" t="s">
        <v>3</v>
      </c>
      <c r="AB12" s="66" t="str">
        <f>IF(AND((AB6&gt;0),(AB8&gt;0)),(AB6/AB8),"")</f>
        <v/>
      </c>
      <c r="AC12" s="4" t="s">
        <v>3</v>
      </c>
      <c r="AD12" s="66" t="str">
        <f t="shared" ref="AD12" si="57">IF(AND((AD6&gt;0),(AD8&gt;0)),(AD6/AD8),"")</f>
        <v/>
      </c>
      <c r="AE12" s="4" t="s">
        <v>3</v>
      </c>
      <c r="AF12" s="66" t="str">
        <f t="shared" ref="AF12" si="58">IF(AND((AF6&gt;0),(AF8&gt;0)),(AF6/AF8),"")</f>
        <v/>
      </c>
      <c r="AG12" s="4" t="s">
        <v>3</v>
      </c>
      <c r="AH12" s="66" t="str">
        <f t="shared" ref="AH12" si="59">IF(AND((AH6&gt;0),(AH8&gt;0)),(AH6/AH8),"")</f>
        <v/>
      </c>
      <c r="AI12" s="4" t="s">
        <v>3</v>
      </c>
      <c r="AJ12" s="66" t="str">
        <f t="shared" ref="AJ12" si="60">IF(AND((AJ6&gt;0),(AJ8&gt;0)),(AJ6/AJ8),"")</f>
        <v/>
      </c>
      <c r="AK12" s="4" t="s">
        <v>3</v>
      </c>
      <c r="AL12" s="66" t="str">
        <f t="shared" ref="AL12" si="61">IF(AND((AL6&gt;0),(AL8&gt;0)),(AL6/AL8),"")</f>
        <v/>
      </c>
      <c r="AM12" s="4" t="s">
        <v>3</v>
      </c>
      <c r="AN12" s="66" t="str">
        <f t="shared" ref="AN12" si="62">IF(AND((AN6&gt;0),(AN8&gt;0)),(AN6/AN8),"")</f>
        <v/>
      </c>
      <c r="AO12" s="4" t="s">
        <v>3</v>
      </c>
      <c r="AP12" s="66" t="str">
        <f t="shared" ref="AP12" si="63">IF(AND((AP6&gt;0),(AP8&gt;0)),(AP6/AP8),"")</f>
        <v/>
      </c>
      <c r="AQ12" s="4" t="s">
        <v>3</v>
      </c>
      <c r="AR12" s="66" t="str">
        <f t="shared" ref="AR12" si="64">IF(AND((AR6&gt;0),(AR8&gt;0)),(AR6/AR8),"")</f>
        <v/>
      </c>
      <c r="AS12" s="4" t="s">
        <v>3</v>
      </c>
      <c r="AT12" s="66" t="str">
        <f t="shared" ref="AT12" si="65">IF(AND((AT6&gt;0),(AT8&gt;0)),(AT6/AT8),"")</f>
        <v/>
      </c>
      <c r="AU12" s="4" t="s">
        <v>3</v>
      </c>
      <c r="AV12" s="66" t="str">
        <f t="shared" ref="AV12" si="66">IF(AND((AV6&gt;0),(AV8&gt;0)),(AV6/AV8),"")</f>
        <v/>
      </c>
      <c r="AW12" s="4" t="s">
        <v>3</v>
      </c>
      <c r="AX12" s="66" t="str">
        <f t="shared" ref="AX12" si="67">IF(AND((AX6&gt;0),(AX8&gt;0)),(AX6/AX8),"")</f>
        <v/>
      </c>
      <c r="AY12" s="4" t="s">
        <v>3</v>
      </c>
      <c r="AZ12" s="66" t="str">
        <f t="shared" ref="AZ12" si="68">IF(AND((AZ6&gt;0),(AZ8&gt;0)),(AZ6/AZ8),"")</f>
        <v/>
      </c>
      <c r="BA12" s="4" t="s">
        <v>3</v>
      </c>
      <c r="BB12" s="66" t="str">
        <f t="shared" ref="BB12" si="69">IF(AND((BB6&gt;0),(BB8&gt;0)),(BB6/BB8),"")</f>
        <v/>
      </c>
      <c r="BC12" s="4" t="s">
        <v>3</v>
      </c>
      <c r="BD12" s="66" t="str">
        <f t="shared" ref="BD12" si="70">IF(AND((BD6&gt;0),(BD8&gt;0)),(BD6/BD8),"")</f>
        <v/>
      </c>
      <c r="BE12" s="4" t="s">
        <v>3</v>
      </c>
      <c r="BF12" s="66" t="str">
        <f t="shared" ref="BF12" si="71">IF(AND((BF6&gt;0),(BF8&gt;0)),(BF6/BF8),"")</f>
        <v/>
      </c>
      <c r="BG12" s="4" t="s">
        <v>3</v>
      </c>
      <c r="BH12" s="66" t="str">
        <f t="shared" ref="BH12" si="72">IF(AND((BH6&gt;0),(BH8&gt;0)),(BH6/BH8),"")</f>
        <v/>
      </c>
      <c r="BI12" s="4" t="s">
        <v>3</v>
      </c>
      <c r="BK12" s="57" t="s">
        <v>28</v>
      </c>
      <c r="BL12" s="30">
        <f t="shared" si="16"/>
        <v>1</v>
      </c>
      <c r="BM12" s="40">
        <f t="shared" si="17"/>
        <v>0.56470588235294117</v>
      </c>
      <c r="BN12" s="22" t="str">
        <f t="shared" si="18"/>
        <v>–</v>
      </c>
      <c r="BO12" s="41">
        <f t="shared" si="19"/>
        <v>0.56470588235294117</v>
      </c>
      <c r="BP12" s="24" t="str">
        <f t="shared" si="20"/>
        <v/>
      </c>
      <c r="BQ12" s="6" t="s">
        <v>3</v>
      </c>
      <c r="BR12" s="26" t="str">
        <f t="shared" si="21"/>
        <v/>
      </c>
      <c r="BS12" s="42">
        <f t="shared" si="22"/>
        <v>0.56470588235294117</v>
      </c>
      <c r="BT12" s="28" t="s">
        <v>3</v>
      </c>
      <c r="BU12" s="43" t="str">
        <f t="shared" si="23"/>
        <v>?</v>
      </c>
      <c r="BV12" s="29" t="s">
        <v>3</v>
      </c>
    </row>
    <row r="13" spans="1:74" ht="12.75" customHeight="1" x14ac:dyDescent="0.2">
      <c r="A13" s="15" t="s">
        <v>22</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22</v>
      </c>
      <c r="BL13" s="30"/>
      <c r="BM13" s="21"/>
      <c r="BN13" s="22"/>
      <c r="BO13" s="23"/>
      <c r="BP13" s="24"/>
      <c r="BQ13" s="25"/>
      <c r="BR13" s="26"/>
      <c r="BS13" s="27"/>
      <c r="BT13" s="28"/>
      <c r="BU13" s="22"/>
      <c r="BV13" s="29"/>
    </row>
    <row r="14" spans="1:74" ht="12.75" customHeight="1" x14ac:dyDescent="0.2">
      <c r="A14" s="10" t="s">
        <v>5</v>
      </c>
      <c r="B14" s="19">
        <v>1.6</v>
      </c>
      <c r="C14" s="4">
        <f t="shared" ref="C14" si="73">IF(AND((B14&gt;0),(B$4&gt;0)),(B14/B$4*100),"")</f>
        <v>14.159292035398231</v>
      </c>
      <c r="D14" s="19"/>
      <c r="E14" s="4" t="str">
        <f t="shared" ref="E14" si="74">IF(AND((D14&gt;0),(D$4&gt;0)),(D14/D$4*100),"")</f>
        <v/>
      </c>
      <c r="F14" s="19"/>
      <c r="G14" s="4" t="str">
        <f t="shared" ref="G14" si="75">IF(AND((F14&gt;0),(F$4&gt;0)),(F14/F$4*100),"")</f>
        <v/>
      </c>
      <c r="H14" s="19"/>
      <c r="I14" s="4" t="str">
        <f t="shared" ref="I14" si="76">IF(AND((H14&gt;0),(H$4&gt;0)),(H14/H$4*100),"")</f>
        <v/>
      </c>
      <c r="J14" s="19"/>
      <c r="K14" s="4" t="str">
        <f t="shared" ref="K14" si="77">IF(AND((J14&gt;0),(J$4&gt;0)),(J14/J$4*100),"")</f>
        <v/>
      </c>
      <c r="L14" s="19"/>
      <c r="M14" s="4" t="str">
        <f t="shared" ref="M14" si="78">IF(AND((L14&gt;0),(L$4&gt;0)),(L14/L$4*100),"")</f>
        <v/>
      </c>
      <c r="N14" s="19"/>
      <c r="O14" s="4" t="str">
        <f t="shared" ref="O14" si="79">IF(AND((N14&gt;0),(N$4&gt;0)),(N14/N$4*100),"")</f>
        <v/>
      </c>
      <c r="P14" s="19"/>
      <c r="Q14" s="4" t="str">
        <f t="shared" ref="Q14" si="80">IF(AND((P14&gt;0),(P$4&gt;0)),(P14/P$4*100),"")</f>
        <v/>
      </c>
      <c r="R14" s="19"/>
      <c r="S14" s="4" t="str">
        <f t="shared" ref="S14" si="81">IF(AND((R14&gt;0),(R$4&gt;0)),(R14/R$4*100),"")</f>
        <v/>
      </c>
      <c r="T14" s="19"/>
      <c r="U14" s="4" t="str">
        <f t="shared" ref="U14" si="82">IF(AND((T14&gt;0),(T$4&gt;0)),(T14/T$4*100),"")</f>
        <v/>
      </c>
      <c r="V14" s="19"/>
      <c r="W14" s="4" t="str">
        <f t="shared" ref="W14" si="83">IF(AND((V14&gt;0),(V$4&gt;0)),(V14/V$4*100),"")</f>
        <v/>
      </c>
      <c r="X14" s="19"/>
      <c r="Y14" s="4" t="str">
        <f t="shared" ref="Y14" si="84">IF(AND((X14&gt;0),(X$4&gt;0)),(X14/X$4*100),"")</f>
        <v/>
      </c>
      <c r="Z14" s="19"/>
      <c r="AA14" s="4" t="str">
        <f t="shared" ref="AA14" si="85">IF(AND((Z14&gt;0),(Z$4&gt;0)),(Z14/Z$4*100),"")</f>
        <v/>
      </c>
      <c r="AB14" s="19"/>
      <c r="AC14" s="4" t="str">
        <f t="shared" ref="AC14" si="86">IF(AND((AB14&gt;0),(AB$4&gt;0)),(AB14/AB$4*100),"")</f>
        <v/>
      </c>
      <c r="AD14" s="19"/>
      <c r="AE14" s="4" t="str">
        <f t="shared" ref="AE14" si="87">IF(AND((AD14&gt;0),(AD$4&gt;0)),(AD14/AD$4*100),"")</f>
        <v/>
      </c>
      <c r="AF14" s="19"/>
      <c r="AG14" s="4" t="str">
        <f t="shared" ref="AG14" si="88">IF(AND((AF14&gt;0),(AF$4&gt;0)),(AF14/AF$4*100),"")</f>
        <v/>
      </c>
      <c r="AH14" s="19"/>
      <c r="AI14" s="4" t="str">
        <f t="shared" ref="AI14" si="89">IF(AND((AH14&gt;0),(AH$4&gt;0)),(AH14/AH$4*100),"")</f>
        <v/>
      </c>
      <c r="AJ14" s="19"/>
      <c r="AK14" s="4" t="str">
        <f t="shared" ref="AK14" si="90">IF(AND((AJ14&gt;0),(AJ$4&gt;0)),(AJ14/AJ$4*100),"")</f>
        <v/>
      </c>
      <c r="AL14" s="19"/>
      <c r="AM14" s="4" t="str">
        <f t="shared" ref="AM14" si="91">IF(AND((AL14&gt;0),(AL$4&gt;0)),(AL14/AL$4*100),"")</f>
        <v/>
      </c>
      <c r="AN14" s="19"/>
      <c r="AO14" s="4" t="str">
        <f t="shared" ref="AO14" si="92">IF(AND((AN14&gt;0),(AN$4&gt;0)),(AN14/AN$4*100),"")</f>
        <v/>
      </c>
      <c r="AP14" s="19"/>
      <c r="AQ14" s="4" t="str">
        <f t="shared" ref="AQ14" si="93">IF(AND((AP14&gt;0),(AP$4&gt;0)),(AP14/AP$4*100),"")</f>
        <v/>
      </c>
      <c r="AR14" s="19"/>
      <c r="AS14" s="4" t="str">
        <f t="shared" ref="AS14" si="94">IF(AND((AR14&gt;0),(AR$4&gt;0)),(AR14/AR$4*100),"")</f>
        <v/>
      </c>
      <c r="AT14" s="19"/>
      <c r="AU14" s="4" t="str">
        <f t="shared" ref="AU14" si="95">IF(AND((AT14&gt;0),(AT$4&gt;0)),(AT14/AT$4*100),"")</f>
        <v/>
      </c>
      <c r="AV14" s="19"/>
      <c r="AW14" s="4" t="str">
        <f t="shared" ref="AW14" si="96">IF(AND((AV14&gt;0),(AV$4&gt;0)),(AV14/AV$4*100),"")</f>
        <v/>
      </c>
      <c r="AX14" s="19"/>
      <c r="AY14" s="4" t="str">
        <f t="shared" ref="AY14" si="97">IF(AND((AX14&gt;0),(AX$4&gt;0)),(AX14/AX$4*100),"")</f>
        <v/>
      </c>
      <c r="AZ14" s="19"/>
      <c r="BA14" s="4" t="str">
        <f t="shared" ref="BA14" si="98">IF(AND((AZ14&gt;0),(AZ$4&gt;0)),(AZ14/AZ$4*100),"")</f>
        <v/>
      </c>
      <c r="BB14" s="19"/>
      <c r="BC14" s="4" t="str">
        <f t="shared" ref="BC14" si="99">IF(AND((BB14&gt;0),(BB$4&gt;0)),(BB14/BB$4*100),"")</f>
        <v/>
      </c>
      <c r="BD14" s="19"/>
      <c r="BE14" s="4" t="str">
        <f t="shared" ref="BE14" si="100">IF(AND((BD14&gt;0),(BD$4&gt;0)),(BD14/BD$4*100),"")</f>
        <v/>
      </c>
      <c r="BF14" s="19"/>
      <c r="BG14" s="4" t="str">
        <f t="shared" ref="BG14" si="101">IF(AND((BF14&gt;0),(BF$4&gt;0)),(BF14/BF$4*100),"")</f>
        <v/>
      </c>
      <c r="BH14" s="19"/>
      <c r="BI14" s="4" t="str">
        <f t="shared" ref="BI14" si="102">IF(AND((BH14&gt;0),(BH$4&gt;0)),(BH14/BH$4*100),"")</f>
        <v/>
      </c>
      <c r="BK14" s="57" t="s">
        <v>5</v>
      </c>
      <c r="BL14" s="30">
        <f t="shared" si="16"/>
        <v>1</v>
      </c>
      <c r="BM14" s="31">
        <f t="shared" si="17"/>
        <v>1.6</v>
      </c>
      <c r="BN14" s="32" t="str">
        <f t="shared" si="18"/>
        <v>–</v>
      </c>
      <c r="BO14" s="33">
        <f t="shared" si="19"/>
        <v>1.6</v>
      </c>
      <c r="BP14" s="34">
        <f t="shared" si="20"/>
        <v>14.159292035398231</v>
      </c>
      <c r="BQ14" s="35" t="str">
        <f t="shared" si="40"/>
        <v>–</v>
      </c>
      <c r="BR14" s="36">
        <f t="shared" si="21"/>
        <v>14.159292035398231</v>
      </c>
      <c r="BS14" s="37">
        <f t="shared" si="22"/>
        <v>1.6</v>
      </c>
      <c r="BT14" s="38">
        <f t="shared" si="22"/>
        <v>14.159292035398231</v>
      </c>
      <c r="BU14" s="32" t="str">
        <f t="shared" si="23"/>
        <v>?</v>
      </c>
      <c r="BV14" s="39" t="str">
        <f t="shared" si="23"/>
        <v>?</v>
      </c>
    </row>
    <row r="15" spans="1:74" ht="12.75" customHeight="1" x14ac:dyDescent="0.2">
      <c r="A15" s="15" t="s">
        <v>12</v>
      </c>
      <c r="B15" s="17"/>
      <c r="C15" s="3"/>
      <c r="D15" s="17"/>
      <c r="E15" s="3"/>
      <c r="F15" s="17"/>
      <c r="G15" s="3"/>
      <c r="H15" s="17"/>
      <c r="I15" s="3"/>
      <c r="J15" s="17"/>
      <c r="K15" s="3"/>
      <c r="L15" s="17"/>
      <c r="M15" s="3"/>
      <c r="N15" s="17"/>
      <c r="O15" s="3"/>
      <c r="P15" s="17"/>
      <c r="Q15" s="3"/>
      <c r="R15" s="17"/>
      <c r="S15" s="3"/>
      <c r="T15" s="17"/>
      <c r="U15" s="3"/>
      <c r="V15" s="17"/>
      <c r="W15" s="3"/>
      <c r="X15" s="17"/>
      <c r="Y15" s="3"/>
      <c r="Z15" s="17"/>
      <c r="AA15" s="3"/>
      <c r="AB15" s="17"/>
      <c r="AC15" s="3"/>
      <c r="AD15" s="17"/>
      <c r="AE15" s="3"/>
      <c r="AF15" s="17"/>
      <c r="AG15" s="3"/>
      <c r="AH15" s="17"/>
      <c r="AI15" s="3"/>
      <c r="AJ15" s="17"/>
      <c r="AK15" s="3"/>
      <c r="AL15" s="17"/>
      <c r="AM15" s="3"/>
      <c r="AN15" s="17"/>
      <c r="AO15" s="3"/>
      <c r="AP15" s="17"/>
      <c r="AQ15" s="3"/>
      <c r="AR15" s="17"/>
      <c r="AS15" s="3"/>
      <c r="AT15" s="17"/>
      <c r="AU15" s="3"/>
      <c r="AV15" s="17"/>
      <c r="AW15" s="3"/>
      <c r="AX15" s="17"/>
      <c r="AY15" s="3"/>
      <c r="AZ15" s="17"/>
      <c r="BA15" s="3"/>
      <c r="BB15" s="17"/>
      <c r="BC15" s="3"/>
      <c r="BD15" s="17"/>
      <c r="BE15" s="3"/>
      <c r="BF15" s="17"/>
      <c r="BG15" s="3"/>
      <c r="BH15" s="17"/>
      <c r="BI15" s="3"/>
      <c r="BK15" s="56" t="s">
        <v>12</v>
      </c>
      <c r="BL15" s="30"/>
      <c r="BM15" s="31"/>
      <c r="BN15" s="32"/>
      <c r="BO15" s="33"/>
      <c r="BP15" s="34"/>
      <c r="BQ15" s="35"/>
      <c r="BR15" s="36"/>
      <c r="BS15" s="37"/>
      <c r="BT15" s="38"/>
      <c r="BU15" s="32"/>
      <c r="BV15" s="39"/>
    </row>
    <row r="16" spans="1:74" ht="12.75" customHeight="1" x14ac:dyDescent="0.2">
      <c r="A16" s="10" t="s">
        <v>24</v>
      </c>
      <c r="B16" s="19">
        <v>6.4</v>
      </c>
      <c r="C16" s="4">
        <f>IF(AND((B16&gt;0),(B$4&gt;0)),(B16/B$4*100),"")</f>
        <v>56.637168141592923</v>
      </c>
      <c r="D16" s="19"/>
      <c r="E16" s="4" t="str">
        <f>IF(AND((D16&gt;0),(D$4&gt;0)),(D16/D$4*100),"")</f>
        <v/>
      </c>
      <c r="F16" s="19"/>
      <c r="G16" s="4" t="str">
        <f>IF(AND((F16&gt;0),(F$4&gt;0)),(F16/F$4*100),"")</f>
        <v/>
      </c>
      <c r="H16" s="19"/>
      <c r="I16" s="4" t="str">
        <f>IF(AND((H16&gt;0),(H$4&gt;0)),(H16/H$4*100),"")</f>
        <v/>
      </c>
      <c r="J16" s="19"/>
      <c r="K16" s="4" t="str">
        <f>IF(AND((J16&gt;0),(J$4&gt;0)),(J16/J$4*100),"")</f>
        <v/>
      </c>
      <c r="L16" s="19"/>
      <c r="M16" s="4" t="str">
        <f>IF(AND((L16&gt;0),(L$4&gt;0)),(L16/L$4*100),"")</f>
        <v/>
      </c>
      <c r="N16" s="19"/>
      <c r="O16" s="4" t="str">
        <f>IF(AND((N16&gt;0),(N$4&gt;0)),(N16/N$4*100),"")</f>
        <v/>
      </c>
      <c r="P16" s="19"/>
      <c r="Q16" s="4" t="str">
        <f>IF(AND((P16&gt;0),(P$4&gt;0)),(P16/P$4*100),"")</f>
        <v/>
      </c>
      <c r="R16" s="19"/>
      <c r="S16" s="4" t="str">
        <f>IF(AND((R16&gt;0),(R$4&gt;0)),(R16/R$4*100),"")</f>
        <v/>
      </c>
      <c r="T16" s="19"/>
      <c r="U16" s="4" t="str">
        <f>IF(AND((T16&gt;0),(T$4&gt;0)),(T16/T$4*100),"")</f>
        <v/>
      </c>
      <c r="V16" s="19"/>
      <c r="W16" s="4" t="str">
        <f>IF(AND((V16&gt;0),(V$4&gt;0)),(V16/V$4*100),"")</f>
        <v/>
      </c>
      <c r="X16" s="19"/>
      <c r="Y16" s="4" t="str">
        <f>IF(AND((X16&gt;0),(X$4&gt;0)),(X16/X$4*100),"")</f>
        <v/>
      </c>
      <c r="Z16" s="19"/>
      <c r="AA16" s="4" t="str">
        <f>IF(AND((Z16&gt;0),(Z$4&gt;0)),(Z16/Z$4*100),"")</f>
        <v/>
      </c>
      <c r="AB16" s="19"/>
      <c r="AC16" s="4" t="str">
        <f>IF(AND((AB16&gt;0),(AB$4&gt;0)),(AB16/AB$4*100),"")</f>
        <v/>
      </c>
      <c r="AD16" s="19"/>
      <c r="AE16" s="4" t="str">
        <f t="shared" ref="AE16:AE17" si="103">IF(AND((AD16&gt;0),(AD$4&gt;0)),(AD16/AD$4*100),"")</f>
        <v/>
      </c>
      <c r="AF16" s="19"/>
      <c r="AG16" s="4" t="str">
        <f t="shared" ref="AG16:AG17" si="104">IF(AND((AF16&gt;0),(AF$4&gt;0)),(AF16/AF$4*100),"")</f>
        <v/>
      </c>
      <c r="AH16" s="19"/>
      <c r="AI16" s="4" t="str">
        <f t="shared" ref="AI16:AI17" si="105">IF(AND((AH16&gt;0),(AH$4&gt;0)),(AH16/AH$4*100),"")</f>
        <v/>
      </c>
      <c r="AJ16" s="19"/>
      <c r="AK16" s="4" t="str">
        <f t="shared" ref="AK16:AK17" si="106">IF(AND((AJ16&gt;0),(AJ$4&gt;0)),(AJ16/AJ$4*100),"")</f>
        <v/>
      </c>
      <c r="AL16" s="19"/>
      <c r="AM16" s="4" t="str">
        <f t="shared" ref="AM16:AM17" si="107">IF(AND((AL16&gt;0),(AL$4&gt;0)),(AL16/AL$4*100),"")</f>
        <v/>
      </c>
      <c r="AN16" s="19"/>
      <c r="AO16" s="4" t="str">
        <f t="shared" ref="AO16:AO17" si="108">IF(AND((AN16&gt;0),(AN$4&gt;0)),(AN16/AN$4*100),"")</f>
        <v/>
      </c>
      <c r="AP16" s="19"/>
      <c r="AQ16" s="4" t="str">
        <f t="shared" ref="AQ16:AQ17" si="109">IF(AND((AP16&gt;0),(AP$4&gt;0)),(AP16/AP$4*100),"")</f>
        <v/>
      </c>
      <c r="AR16" s="19"/>
      <c r="AS16" s="4" t="str">
        <f t="shared" ref="AS16:AS17" si="110">IF(AND((AR16&gt;0),(AR$4&gt;0)),(AR16/AR$4*100),"")</f>
        <v/>
      </c>
      <c r="AT16" s="19"/>
      <c r="AU16" s="4" t="str">
        <f t="shared" ref="AU16:AU17" si="111">IF(AND((AT16&gt;0),(AT$4&gt;0)),(AT16/AT$4*100),"")</f>
        <v/>
      </c>
      <c r="AV16" s="19"/>
      <c r="AW16" s="4" t="str">
        <f t="shared" ref="AW16:AW17" si="112">IF(AND((AV16&gt;0),(AV$4&gt;0)),(AV16/AV$4*100),"")</f>
        <v/>
      </c>
      <c r="AX16" s="19"/>
      <c r="AY16" s="4" t="str">
        <f t="shared" ref="AY16:AY17" si="113">IF(AND((AX16&gt;0),(AX$4&gt;0)),(AX16/AX$4*100),"")</f>
        <v/>
      </c>
      <c r="AZ16" s="19"/>
      <c r="BA16" s="4" t="str">
        <f t="shared" ref="BA16:BA17" si="114">IF(AND((AZ16&gt;0),(AZ$4&gt;0)),(AZ16/AZ$4*100),"")</f>
        <v/>
      </c>
      <c r="BB16" s="19"/>
      <c r="BC16" s="4" t="str">
        <f t="shared" ref="BC16:BC17" si="115">IF(AND((BB16&gt;0),(BB$4&gt;0)),(BB16/BB$4*100),"")</f>
        <v/>
      </c>
      <c r="BD16" s="19"/>
      <c r="BE16" s="4" t="str">
        <f t="shared" ref="BE16:BE17" si="116">IF(AND((BD16&gt;0),(BD$4&gt;0)),(BD16/BD$4*100),"")</f>
        <v/>
      </c>
      <c r="BF16" s="19"/>
      <c r="BG16" s="4" t="str">
        <f t="shared" ref="BG16:BG17" si="117">IF(AND((BF16&gt;0),(BF$4&gt;0)),(BF16/BF$4*100),"")</f>
        <v/>
      </c>
      <c r="BH16" s="19"/>
      <c r="BI16" s="4" t="str">
        <f t="shared" ref="BI16:BI17" si="118">IF(AND((BH16&gt;0),(BH$4&gt;0)),(BH16/BH$4*100),"")</f>
        <v/>
      </c>
      <c r="BK16" s="57" t="s">
        <v>24</v>
      </c>
      <c r="BL16" s="30">
        <f t="shared" si="16"/>
        <v>1</v>
      </c>
      <c r="BM16" s="31">
        <f t="shared" si="17"/>
        <v>6.4</v>
      </c>
      <c r="BN16" s="32" t="str">
        <f t="shared" si="18"/>
        <v>–</v>
      </c>
      <c r="BO16" s="33">
        <f t="shared" si="19"/>
        <v>6.4</v>
      </c>
      <c r="BP16" s="34">
        <f t="shared" si="20"/>
        <v>56.637168141592923</v>
      </c>
      <c r="BQ16" s="35" t="str">
        <f t="shared" si="40"/>
        <v>–</v>
      </c>
      <c r="BR16" s="36">
        <f t="shared" si="21"/>
        <v>56.637168141592923</v>
      </c>
      <c r="BS16" s="37">
        <f t="shared" si="22"/>
        <v>6.4</v>
      </c>
      <c r="BT16" s="38">
        <f t="shared" si="22"/>
        <v>56.637168141592923</v>
      </c>
      <c r="BU16" s="32" t="str">
        <f t="shared" si="23"/>
        <v>?</v>
      </c>
      <c r="BV16" s="39" t="str">
        <f t="shared" si="23"/>
        <v>?</v>
      </c>
    </row>
    <row r="17" spans="1:74" ht="12.75" customHeight="1" x14ac:dyDescent="0.2">
      <c r="A17" s="10" t="s">
        <v>25</v>
      </c>
      <c r="B17" s="19">
        <v>0.9</v>
      </c>
      <c r="C17" s="4">
        <f>IF(AND((B17&gt;0),(B$4&gt;0)),(B17/B$4*100),"")</f>
        <v>7.9646017699115044</v>
      </c>
      <c r="D17" s="19"/>
      <c r="E17" s="4" t="str">
        <f>IF(AND((D17&gt;0),(D$4&gt;0)),(D17/D$4*100),"")</f>
        <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si="103"/>
        <v/>
      </c>
      <c r="AF17" s="19"/>
      <c r="AG17" s="4" t="str">
        <f t="shared" si="104"/>
        <v/>
      </c>
      <c r="AH17" s="19"/>
      <c r="AI17" s="4" t="str">
        <f t="shared" si="105"/>
        <v/>
      </c>
      <c r="AJ17" s="19"/>
      <c r="AK17" s="4" t="str">
        <f t="shared" si="106"/>
        <v/>
      </c>
      <c r="AL17" s="19"/>
      <c r="AM17" s="4" t="str">
        <f t="shared" si="107"/>
        <v/>
      </c>
      <c r="AN17" s="19"/>
      <c r="AO17" s="4" t="str">
        <f t="shared" si="108"/>
        <v/>
      </c>
      <c r="AP17" s="19"/>
      <c r="AQ17" s="4" t="str">
        <f t="shared" si="109"/>
        <v/>
      </c>
      <c r="AR17" s="19"/>
      <c r="AS17" s="4" t="str">
        <f t="shared" si="110"/>
        <v/>
      </c>
      <c r="AT17" s="19"/>
      <c r="AU17" s="4" t="str">
        <f t="shared" si="111"/>
        <v/>
      </c>
      <c r="AV17" s="19"/>
      <c r="AW17" s="4" t="str">
        <f t="shared" si="112"/>
        <v/>
      </c>
      <c r="AX17" s="19"/>
      <c r="AY17" s="4" t="str">
        <f t="shared" si="113"/>
        <v/>
      </c>
      <c r="AZ17" s="19"/>
      <c r="BA17" s="4" t="str">
        <f t="shared" si="114"/>
        <v/>
      </c>
      <c r="BB17" s="19"/>
      <c r="BC17" s="4" t="str">
        <f t="shared" si="115"/>
        <v/>
      </c>
      <c r="BD17" s="19"/>
      <c r="BE17" s="4" t="str">
        <f t="shared" si="116"/>
        <v/>
      </c>
      <c r="BF17" s="19"/>
      <c r="BG17" s="4" t="str">
        <f t="shared" si="117"/>
        <v/>
      </c>
      <c r="BH17" s="19"/>
      <c r="BI17" s="4" t="str">
        <f t="shared" si="118"/>
        <v/>
      </c>
      <c r="BK17" s="57" t="s">
        <v>25</v>
      </c>
      <c r="BL17" s="30">
        <f t="shared" si="16"/>
        <v>1</v>
      </c>
      <c r="BM17" s="31">
        <f t="shared" si="17"/>
        <v>0.9</v>
      </c>
      <c r="BN17" s="32" t="str">
        <f t="shared" si="18"/>
        <v>–</v>
      </c>
      <c r="BO17" s="33">
        <f t="shared" si="19"/>
        <v>0.9</v>
      </c>
      <c r="BP17" s="34">
        <f t="shared" si="20"/>
        <v>7.9646017699115044</v>
      </c>
      <c r="BQ17" s="35" t="str">
        <f t="shared" si="40"/>
        <v>–</v>
      </c>
      <c r="BR17" s="36">
        <f t="shared" si="21"/>
        <v>7.9646017699115044</v>
      </c>
      <c r="BS17" s="37">
        <f t="shared" si="22"/>
        <v>0.9</v>
      </c>
      <c r="BT17" s="38">
        <f t="shared" si="22"/>
        <v>7.9646017699115044</v>
      </c>
      <c r="BU17" s="32" t="str">
        <f t="shared" si="23"/>
        <v>?</v>
      </c>
      <c r="BV17" s="39" t="str">
        <f t="shared" si="23"/>
        <v>?</v>
      </c>
    </row>
    <row r="18" spans="1:74" ht="12.75" customHeight="1" x14ac:dyDescent="0.2">
      <c r="A18" s="10" t="s">
        <v>26</v>
      </c>
      <c r="B18" s="66">
        <f>IF(AND((B17&gt;0),(B16&gt;0)),(B17/B16),"")</f>
        <v>0.140625</v>
      </c>
      <c r="C18" s="4" t="s">
        <v>3</v>
      </c>
      <c r="D18" s="66" t="str">
        <f>IF(AND((D17&gt;0),(D16&gt;0)),(D17/D16),"")</f>
        <v/>
      </c>
      <c r="E18" s="4" t="s">
        <v>3</v>
      </c>
      <c r="F18" s="66" t="str">
        <f>IF(AND((F17&gt;0),(F16&gt;0)),(F17/F16),"")</f>
        <v/>
      </c>
      <c r="G18" s="4" t="s">
        <v>3</v>
      </c>
      <c r="H18" s="66" t="str">
        <f>IF(AND((H17&gt;0),(H16&gt;0)),(H17/H16),"")</f>
        <v/>
      </c>
      <c r="I18" s="4" t="s">
        <v>3</v>
      </c>
      <c r="J18" s="66" t="str">
        <f>IF(AND((J17&gt;0),(J16&gt;0)),(J17/J16),"")</f>
        <v/>
      </c>
      <c r="K18" s="4" t="s">
        <v>3</v>
      </c>
      <c r="L18" s="66" t="str">
        <f>IF(AND((L17&gt;0),(L16&gt;0)),(L17/L16),"")</f>
        <v/>
      </c>
      <c r="M18" s="4" t="s">
        <v>3</v>
      </c>
      <c r="N18" s="66" t="str">
        <f>IF(AND((N17&gt;0),(N16&gt;0)),(N17/N16),"")</f>
        <v/>
      </c>
      <c r="O18" s="4" t="s">
        <v>3</v>
      </c>
      <c r="P18" s="66" t="str">
        <f>IF(AND((P17&gt;0),(P16&gt;0)),(P17/P16),"")</f>
        <v/>
      </c>
      <c r="Q18" s="4" t="s">
        <v>3</v>
      </c>
      <c r="R18" s="66" t="str">
        <f>IF(AND((R17&gt;0),(R16&gt;0)),(R17/R16),"")</f>
        <v/>
      </c>
      <c r="S18" s="4" t="s">
        <v>3</v>
      </c>
      <c r="T18" s="66" t="str">
        <f>IF(AND((T17&gt;0),(T16&gt;0)),(T17/T16),"")</f>
        <v/>
      </c>
      <c r="U18" s="4" t="s">
        <v>3</v>
      </c>
      <c r="V18" s="66" t="str">
        <f>IF(AND((V17&gt;0),(V16&gt;0)),(V17/V16),"")</f>
        <v/>
      </c>
      <c r="W18" s="4" t="s">
        <v>3</v>
      </c>
      <c r="X18" s="66" t="str">
        <f>IF(AND((X17&gt;0),(X16&gt;0)),(X17/X16),"")</f>
        <v/>
      </c>
      <c r="Y18" s="4" t="s">
        <v>3</v>
      </c>
      <c r="Z18" s="66" t="str">
        <f>IF(AND((Z17&gt;0),(Z16&gt;0)),(Z17/Z16),"")</f>
        <v/>
      </c>
      <c r="AA18" s="4" t="s">
        <v>3</v>
      </c>
      <c r="AB18" s="66" t="str">
        <f>IF(AND((AB17&gt;0),(AB16&gt;0)),(AB17/AB16),"")</f>
        <v/>
      </c>
      <c r="AC18" s="4" t="s">
        <v>3</v>
      </c>
      <c r="AD18" s="66" t="str">
        <f t="shared" ref="AD18" si="119">IF(AND((AD17&gt;0),(AD16&gt;0)),(AD17/AD16),"")</f>
        <v/>
      </c>
      <c r="AE18" s="4" t="s">
        <v>3</v>
      </c>
      <c r="AF18" s="66" t="str">
        <f t="shared" ref="AF18" si="120">IF(AND((AF17&gt;0),(AF16&gt;0)),(AF17/AF16),"")</f>
        <v/>
      </c>
      <c r="AG18" s="4" t="s">
        <v>3</v>
      </c>
      <c r="AH18" s="66" t="str">
        <f t="shared" ref="AH18" si="121">IF(AND((AH17&gt;0),(AH16&gt;0)),(AH17/AH16),"")</f>
        <v/>
      </c>
      <c r="AI18" s="4" t="s">
        <v>3</v>
      </c>
      <c r="AJ18" s="66" t="str">
        <f t="shared" ref="AJ18" si="122">IF(AND((AJ17&gt;0),(AJ16&gt;0)),(AJ17/AJ16),"")</f>
        <v/>
      </c>
      <c r="AK18" s="4" t="s">
        <v>3</v>
      </c>
      <c r="AL18" s="66" t="str">
        <f t="shared" ref="AL18" si="123">IF(AND((AL17&gt;0),(AL16&gt;0)),(AL17/AL16),"")</f>
        <v/>
      </c>
      <c r="AM18" s="4" t="s">
        <v>3</v>
      </c>
      <c r="AN18" s="66" t="str">
        <f t="shared" ref="AN18" si="124">IF(AND((AN17&gt;0),(AN16&gt;0)),(AN17/AN16),"")</f>
        <v/>
      </c>
      <c r="AO18" s="4" t="s">
        <v>3</v>
      </c>
      <c r="AP18" s="66" t="str">
        <f t="shared" ref="AP18" si="125">IF(AND((AP17&gt;0),(AP16&gt;0)),(AP17/AP16),"")</f>
        <v/>
      </c>
      <c r="AQ18" s="4" t="s">
        <v>3</v>
      </c>
      <c r="AR18" s="66" t="str">
        <f t="shared" ref="AR18" si="126">IF(AND((AR17&gt;0),(AR16&gt;0)),(AR17/AR16),"")</f>
        <v/>
      </c>
      <c r="AS18" s="4" t="s">
        <v>3</v>
      </c>
      <c r="AT18" s="66" t="str">
        <f t="shared" ref="AT18" si="127">IF(AND((AT17&gt;0),(AT16&gt;0)),(AT17/AT16),"")</f>
        <v/>
      </c>
      <c r="AU18" s="4" t="s">
        <v>3</v>
      </c>
      <c r="AV18" s="66" t="str">
        <f t="shared" ref="AV18" si="128">IF(AND((AV17&gt;0),(AV16&gt;0)),(AV17/AV16),"")</f>
        <v/>
      </c>
      <c r="AW18" s="4" t="s">
        <v>3</v>
      </c>
      <c r="AX18" s="66" t="str">
        <f t="shared" ref="AX18" si="129">IF(AND((AX17&gt;0),(AX16&gt;0)),(AX17/AX16),"")</f>
        <v/>
      </c>
      <c r="AY18" s="4" t="s">
        <v>3</v>
      </c>
      <c r="AZ18" s="66" t="str">
        <f t="shared" ref="AZ18" si="130">IF(AND((AZ17&gt;0),(AZ16&gt;0)),(AZ17/AZ16),"")</f>
        <v/>
      </c>
      <c r="BA18" s="4" t="s">
        <v>3</v>
      </c>
      <c r="BB18" s="66" t="str">
        <f t="shared" ref="BB18" si="131">IF(AND((BB17&gt;0),(BB16&gt;0)),(BB17/BB16),"")</f>
        <v/>
      </c>
      <c r="BC18" s="4" t="s">
        <v>3</v>
      </c>
      <c r="BD18" s="66" t="str">
        <f t="shared" ref="BD18" si="132">IF(AND((BD17&gt;0),(BD16&gt;0)),(BD17/BD16),"")</f>
        <v/>
      </c>
      <c r="BE18" s="4" t="s">
        <v>3</v>
      </c>
      <c r="BF18" s="66" t="str">
        <f t="shared" ref="BF18" si="133">IF(AND((BF17&gt;0),(BF16&gt;0)),(BF17/BF16),"")</f>
        <v/>
      </c>
      <c r="BG18" s="4" t="s">
        <v>3</v>
      </c>
      <c r="BH18" s="66" t="str">
        <f t="shared" ref="BH18" si="134">IF(AND((BH17&gt;0),(BH16&gt;0)),(BH17/BH16),"")</f>
        <v/>
      </c>
      <c r="BI18" s="4" t="s">
        <v>3</v>
      </c>
      <c r="BK18" s="57" t="s">
        <v>26</v>
      </c>
      <c r="BL18" s="30">
        <f t="shared" si="16"/>
        <v>1</v>
      </c>
      <c r="BM18" s="40">
        <f t="shared" si="17"/>
        <v>0.140625</v>
      </c>
      <c r="BN18" s="22" t="str">
        <f t="shared" si="18"/>
        <v>–</v>
      </c>
      <c r="BO18" s="41">
        <f t="shared" si="19"/>
        <v>0.140625</v>
      </c>
      <c r="BP18" s="24" t="str">
        <f t="shared" si="20"/>
        <v/>
      </c>
      <c r="BQ18" s="6" t="s">
        <v>3</v>
      </c>
      <c r="BR18" s="26" t="str">
        <f t="shared" si="21"/>
        <v/>
      </c>
      <c r="BS18" s="42">
        <f t="shared" si="22"/>
        <v>0.140625</v>
      </c>
      <c r="BT18" s="28" t="s">
        <v>3</v>
      </c>
      <c r="BU18" s="43" t="str">
        <f t="shared" si="23"/>
        <v>?</v>
      </c>
      <c r="BV18" s="29" t="s">
        <v>3</v>
      </c>
    </row>
    <row r="19" spans="1:74" ht="12.75" customHeight="1" x14ac:dyDescent="0.2">
      <c r="A19" s="15" t="s">
        <v>13</v>
      </c>
      <c r="B19" s="17"/>
      <c r="C19" s="3"/>
      <c r="D19" s="17"/>
      <c r="E19" s="3"/>
      <c r="F19" s="17"/>
      <c r="G19" s="3"/>
      <c r="H19" s="17"/>
      <c r="I19" s="3"/>
      <c r="J19" s="17"/>
      <c r="K19" s="3"/>
      <c r="L19" s="17"/>
      <c r="M19" s="3"/>
      <c r="N19" s="17"/>
      <c r="O19" s="3"/>
      <c r="P19" s="17"/>
      <c r="Q19" s="3"/>
      <c r="R19" s="17"/>
      <c r="S19" s="3"/>
      <c r="T19" s="17"/>
      <c r="U19" s="3"/>
      <c r="V19" s="17"/>
      <c r="W19" s="3"/>
      <c r="X19" s="17"/>
      <c r="Y19" s="3"/>
      <c r="Z19" s="17"/>
      <c r="AA19" s="3"/>
      <c r="AB19" s="17"/>
      <c r="AC19" s="3"/>
      <c r="AD19" s="17"/>
      <c r="AE19" s="3"/>
      <c r="AF19" s="17"/>
      <c r="AG19" s="3"/>
      <c r="AH19" s="17"/>
      <c r="AI19" s="3"/>
      <c r="AJ19" s="17"/>
      <c r="AK19" s="3"/>
      <c r="AL19" s="17"/>
      <c r="AM19" s="3"/>
      <c r="AN19" s="17"/>
      <c r="AO19" s="3"/>
      <c r="AP19" s="17"/>
      <c r="AQ19" s="3"/>
      <c r="AR19" s="17"/>
      <c r="AS19" s="3"/>
      <c r="AT19" s="17"/>
      <c r="AU19" s="3"/>
      <c r="AV19" s="17"/>
      <c r="AW19" s="3"/>
      <c r="AX19" s="17"/>
      <c r="AY19" s="3"/>
      <c r="AZ19" s="17"/>
      <c r="BA19" s="3"/>
      <c r="BB19" s="17"/>
      <c r="BC19" s="3"/>
      <c r="BD19" s="17"/>
      <c r="BE19" s="3"/>
      <c r="BF19" s="17"/>
      <c r="BG19" s="3"/>
      <c r="BH19" s="17"/>
      <c r="BI19" s="3"/>
      <c r="BK19" s="56" t="s">
        <v>13</v>
      </c>
      <c r="BL19" s="30"/>
      <c r="BM19" s="21"/>
      <c r="BN19" s="22"/>
      <c r="BO19" s="23"/>
      <c r="BP19" s="24"/>
      <c r="BQ19" s="25"/>
      <c r="BR19" s="26"/>
      <c r="BS19" s="27"/>
      <c r="BT19" s="28"/>
      <c r="BU19" s="22"/>
      <c r="BV19" s="29"/>
    </row>
    <row r="20" spans="1:74" ht="12.75" customHeight="1" x14ac:dyDescent="0.2">
      <c r="A20" s="10" t="s">
        <v>24</v>
      </c>
      <c r="B20" s="19">
        <v>6.2</v>
      </c>
      <c r="C20" s="4">
        <f>IF(AND((B20&gt;0),(B$4&gt;0)),(B20/B$4*100),"")</f>
        <v>54.86725663716814</v>
      </c>
      <c r="D20" s="19"/>
      <c r="E20" s="4" t="str">
        <f>IF(AND((D20&gt;0),(D$4&gt;0)),(D20/D$4*100),"")</f>
        <v/>
      </c>
      <c r="F20" s="19"/>
      <c r="G20" s="4" t="str">
        <f>IF(AND((F20&gt;0),(F$4&gt;0)),(F20/F$4*100),"")</f>
        <v/>
      </c>
      <c r="H20" s="19"/>
      <c r="I20" s="4" t="str">
        <f>IF(AND((H20&gt;0),(H$4&gt;0)),(H20/H$4*100),"")</f>
        <v/>
      </c>
      <c r="J20" s="19"/>
      <c r="K20" s="4" t="str">
        <f>IF(AND((J20&gt;0),(J$4&gt;0)),(J20/J$4*100),"")</f>
        <v/>
      </c>
      <c r="L20" s="19"/>
      <c r="M20" s="4" t="str">
        <f>IF(AND((L20&gt;0),(L$4&gt;0)),(L20/L$4*100),"")</f>
        <v/>
      </c>
      <c r="N20" s="19"/>
      <c r="O20" s="4" t="str">
        <f>IF(AND((N20&gt;0),(N$4&gt;0)),(N20/N$4*100),"")</f>
        <v/>
      </c>
      <c r="P20" s="19"/>
      <c r="Q20" s="4" t="str">
        <f>IF(AND((P20&gt;0),(P$4&gt;0)),(P20/P$4*100),"")</f>
        <v/>
      </c>
      <c r="R20" s="19"/>
      <c r="S20" s="4" t="str">
        <f>IF(AND((R20&gt;0),(R$4&gt;0)),(R20/R$4*100),"")</f>
        <v/>
      </c>
      <c r="T20" s="19"/>
      <c r="U20" s="4" t="str">
        <f>IF(AND((T20&gt;0),(T$4&gt;0)),(T20/T$4*100),"")</f>
        <v/>
      </c>
      <c r="V20" s="19"/>
      <c r="W20" s="4" t="str">
        <f>IF(AND((V20&gt;0),(V$4&gt;0)),(V20/V$4*100),"")</f>
        <v/>
      </c>
      <c r="X20" s="19"/>
      <c r="Y20" s="4" t="str">
        <f>IF(AND((X20&gt;0),(X$4&gt;0)),(X20/X$4*100),"")</f>
        <v/>
      </c>
      <c r="Z20" s="19"/>
      <c r="AA20" s="4" t="str">
        <f>IF(AND((Z20&gt;0),(Z$4&gt;0)),(Z20/Z$4*100),"")</f>
        <v/>
      </c>
      <c r="AB20" s="19"/>
      <c r="AC20" s="4" t="str">
        <f>IF(AND((AB20&gt;0),(AB$4&gt;0)),(AB20/AB$4*100),"")</f>
        <v/>
      </c>
      <c r="AD20" s="19"/>
      <c r="AE20" s="4" t="str">
        <f t="shared" ref="AE20:AE21" si="135">IF(AND((AD20&gt;0),(AD$4&gt;0)),(AD20/AD$4*100),"")</f>
        <v/>
      </c>
      <c r="AF20" s="19"/>
      <c r="AG20" s="4" t="str">
        <f t="shared" ref="AG20:AG21" si="136">IF(AND((AF20&gt;0),(AF$4&gt;0)),(AF20/AF$4*100),"")</f>
        <v/>
      </c>
      <c r="AH20" s="19"/>
      <c r="AI20" s="4" t="str">
        <f t="shared" ref="AI20:AI21" si="137">IF(AND((AH20&gt;0),(AH$4&gt;0)),(AH20/AH$4*100),"")</f>
        <v/>
      </c>
      <c r="AJ20" s="19"/>
      <c r="AK20" s="4" t="str">
        <f t="shared" ref="AK20:AK21" si="138">IF(AND((AJ20&gt;0),(AJ$4&gt;0)),(AJ20/AJ$4*100),"")</f>
        <v/>
      </c>
      <c r="AL20" s="19"/>
      <c r="AM20" s="4" t="str">
        <f t="shared" ref="AM20:AM21" si="139">IF(AND((AL20&gt;0),(AL$4&gt;0)),(AL20/AL$4*100),"")</f>
        <v/>
      </c>
      <c r="AN20" s="19"/>
      <c r="AO20" s="4" t="str">
        <f t="shared" ref="AO20:AO21" si="140">IF(AND((AN20&gt;0),(AN$4&gt;0)),(AN20/AN$4*100),"")</f>
        <v/>
      </c>
      <c r="AP20" s="19"/>
      <c r="AQ20" s="4" t="str">
        <f t="shared" ref="AQ20:AQ21" si="141">IF(AND((AP20&gt;0),(AP$4&gt;0)),(AP20/AP$4*100),"")</f>
        <v/>
      </c>
      <c r="AR20" s="19"/>
      <c r="AS20" s="4" t="str">
        <f t="shared" ref="AS20:AS21" si="142">IF(AND((AR20&gt;0),(AR$4&gt;0)),(AR20/AR$4*100),"")</f>
        <v/>
      </c>
      <c r="AT20" s="19"/>
      <c r="AU20" s="4" t="str">
        <f t="shared" ref="AU20:AU21" si="143">IF(AND((AT20&gt;0),(AT$4&gt;0)),(AT20/AT$4*100),"")</f>
        <v/>
      </c>
      <c r="AV20" s="19"/>
      <c r="AW20" s="4" t="str">
        <f t="shared" ref="AW20:AW21" si="144">IF(AND((AV20&gt;0),(AV$4&gt;0)),(AV20/AV$4*100),"")</f>
        <v/>
      </c>
      <c r="AX20" s="19"/>
      <c r="AY20" s="4" t="str">
        <f t="shared" ref="AY20:AY21" si="145">IF(AND((AX20&gt;0),(AX$4&gt;0)),(AX20/AX$4*100),"")</f>
        <v/>
      </c>
      <c r="AZ20" s="19"/>
      <c r="BA20" s="4" t="str">
        <f t="shared" ref="BA20:BA21" si="146">IF(AND((AZ20&gt;0),(AZ$4&gt;0)),(AZ20/AZ$4*100),"")</f>
        <v/>
      </c>
      <c r="BB20" s="19"/>
      <c r="BC20" s="4" t="str">
        <f t="shared" ref="BC20:BC21" si="147">IF(AND((BB20&gt;0),(BB$4&gt;0)),(BB20/BB$4*100),"")</f>
        <v/>
      </c>
      <c r="BD20" s="19"/>
      <c r="BE20" s="4" t="str">
        <f t="shared" ref="BE20:BE21" si="148">IF(AND((BD20&gt;0),(BD$4&gt;0)),(BD20/BD$4*100),"")</f>
        <v/>
      </c>
      <c r="BF20" s="19"/>
      <c r="BG20" s="4" t="str">
        <f t="shared" ref="BG20:BG21" si="149">IF(AND((BF20&gt;0),(BF$4&gt;0)),(BF20/BF$4*100),"")</f>
        <v/>
      </c>
      <c r="BH20" s="19"/>
      <c r="BI20" s="4" t="str">
        <f t="shared" ref="BI20:BI21" si="150">IF(AND((BH20&gt;0),(BH$4&gt;0)),(BH20/BH$4*100),"")</f>
        <v/>
      </c>
      <c r="BK20" s="57" t="s">
        <v>24</v>
      </c>
      <c r="BL20" s="30">
        <f t="shared" si="16"/>
        <v>1</v>
      </c>
      <c r="BM20" s="31">
        <f t="shared" si="17"/>
        <v>6.2</v>
      </c>
      <c r="BN20" s="32" t="str">
        <f t="shared" si="18"/>
        <v>–</v>
      </c>
      <c r="BO20" s="33">
        <f t="shared" si="19"/>
        <v>6.2</v>
      </c>
      <c r="BP20" s="34">
        <f t="shared" si="20"/>
        <v>54.86725663716814</v>
      </c>
      <c r="BQ20" s="35" t="str">
        <f t="shared" si="40"/>
        <v>–</v>
      </c>
      <c r="BR20" s="36">
        <f t="shared" si="21"/>
        <v>54.86725663716814</v>
      </c>
      <c r="BS20" s="37">
        <f t="shared" si="22"/>
        <v>6.2</v>
      </c>
      <c r="BT20" s="38">
        <f t="shared" si="22"/>
        <v>54.86725663716814</v>
      </c>
      <c r="BU20" s="32" t="str">
        <f t="shared" si="23"/>
        <v>?</v>
      </c>
      <c r="BV20" s="39" t="str">
        <f t="shared" si="23"/>
        <v>?</v>
      </c>
    </row>
    <row r="21" spans="1:74" ht="12.75" customHeight="1" x14ac:dyDescent="0.2">
      <c r="A21" s="10" t="s">
        <v>25</v>
      </c>
      <c r="B21" s="19">
        <v>0.9</v>
      </c>
      <c r="C21" s="4">
        <f>IF(AND((B21&gt;0),(B$4&gt;0)),(B21/B$4*100),"")</f>
        <v>7.9646017699115044</v>
      </c>
      <c r="D21" s="19"/>
      <c r="E21" s="4" t="str">
        <f>IF(AND((D21&gt;0),(D$4&gt;0)),(D21/D$4*100),"")</f>
        <v/>
      </c>
      <c r="F21" s="19"/>
      <c r="G21" s="4" t="str">
        <f>IF(AND((F21&gt;0),(F$4&gt;0)),(F21/F$4*100),"")</f>
        <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si="135"/>
        <v/>
      </c>
      <c r="AF21" s="19"/>
      <c r="AG21" s="4" t="str">
        <f t="shared" si="136"/>
        <v/>
      </c>
      <c r="AH21" s="19"/>
      <c r="AI21" s="4" t="str">
        <f t="shared" si="137"/>
        <v/>
      </c>
      <c r="AJ21" s="19"/>
      <c r="AK21" s="4" t="str">
        <f t="shared" si="138"/>
        <v/>
      </c>
      <c r="AL21" s="19"/>
      <c r="AM21" s="4" t="str">
        <f t="shared" si="139"/>
        <v/>
      </c>
      <c r="AN21" s="19"/>
      <c r="AO21" s="4" t="str">
        <f t="shared" si="140"/>
        <v/>
      </c>
      <c r="AP21" s="19"/>
      <c r="AQ21" s="4" t="str">
        <f t="shared" si="141"/>
        <v/>
      </c>
      <c r="AR21" s="19"/>
      <c r="AS21" s="4" t="str">
        <f t="shared" si="142"/>
        <v/>
      </c>
      <c r="AT21" s="19"/>
      <c r="AU21" s="4" t="str">
        <f t="shared" si="143"/>
        <v/>
      </c>
      <c r="AV21" s="19"/>
      <c r="AW21" s="4" t="str">
        <f t="shared" si="144"/>
        <v/>
      </c>
      <c r="AX21" s="19"/>
      <c r="AY21" s="4" t="str">
        <f t="shared" si="145"/>
        <v/>
      </c>
      <c r="AZ21" s="19"/>
      <c r="BA21" s="4" t="str">
        <f t="shared" si="146"/>
        <v/>
      </c>
      <c r="BB21" s="19"/>
      <c r="BC21" s="4" t="str">
        <f t="shared" si="147"/>
        <v/>
      </c>
      <c r="BD21" s="19"/>
      <c r="BE21" s="4" t="str">
        <f t="shared" si="148"/>
        <v/>
      </c>
      <c r="BF21" s="19"/>
      <c r="BG21" s="4" t="str">
        <f t="shared" si="149"/>
        <v/>
      </c>
      <c r="BH21" s="19"/>
      <c r="BI21" s="4" t="str">
        <f t="shared" si="150"/>
        <v/>
      </c>
      <c r="BK21" s="57" t="s">
        <v>25</v>
      </c>
      <c r="BL21" s="30">
        <f t="shared" si="16"/>
        <v>1</v>
      </c>
      <c r="BM21" s="31">
        <f t="shared" si="17"/>
        <v>0.9</v>
      </c>
      <c r="BN21" s="32" t="str">
        <f t="shared" si="18"/>
        <v>–</v>
      </c>
      <c r="BO21" s="33">
        <f t="shared" si="19"/>
        <v>0.9</v>
      </c>
      <c r="BP21" s="34">
        <f t="shared" si="20"/>
        <v>7.9646017699115044</v>
      </c>
      <c r="BQ21" s="35" t="str">
        <f t="shared" si="40"/>
        <v>–</v>
      </c>
      <c r="BR21" s="36">
        <f t="shared" si="21"/>
        <v>7.9646017699115044</v>
      </c>
      <c r="BS21" s="37">
        <f t="shared" si="22"/>
        <v>0.9</v>
      </c>
      <c r="BT21" s="38">
        <f t="shared" si="22"/>
        <v>7.9646017699115044</v>
      </c>
      <c r="BU21" s="32" t="str">
        <f t="shared" si="23"/>
        <v>?</v>
      </c>
      <c r="BV21" s="39" t="str">
        <f t="shared" si="23"/>
        <v>?</v>
      </c>
    </row>
    <row r="22" spans="1:74" ht="12.75" customHeight="1" x14ac:dyDescent="0.2">
      <c r="A22" s="10" t="s">
        <v>26</v>
      </c>
      <c r="B22" s="66">
        <f>IF(AND((B21&gt;0),(B20&gt;0)),(B21/B20),"")</f>
        <v>0.14516129032258066</v>
      </c>
      <c r="C22" s="4" t="s">
        <v>3</v>
      </c>
      <c r="D22" s="66" t="str">
        <f>IF(AND((D21&gt;0),(D20&gt;0)),(D21/D20),"")</f>
        <v/>
      </c>
      <c r="E22" s="4" t="s">
        <v>3</v>
      </c>
      <c r="F22" s="66" t="str">
        <f>IF(AND((F21&gt;0),(F20&gt;0)),(F21/F20),"")</f>
        <v/>
      </c>
      <c r="G22" s="4" t="s">
        <v>3</v>
      </c>
      <c r="H22" s="66" t="str">
        <f>IF(AND((H21&gt;0),(H20&gt;0)),(H21/H20),"")</f>
        <v/>
      </c>
      <c r="I22" s="4" t="s">
        <v>3</v>
      </c>
      <c r="J22" s="66" t="str">
        <f>IF(AND((J21&gt;0),(J20&gt;0)),(J21/J20),"")</f>
        <v/>
      </c>
      <c r="K22" s="4" t="s">
        <v>3</v>
      </c>
      <c r="L22" s="66" t="str">
        <f>IF(AND((L21&gt;0),(L20&gt;0)),(L21/L20),"")</f>
        <v/>
      </c>
      <c r="M22" s="4" t="s">
        <v>3</v>
      </c>
      <c r="N22" s="66" t="str">
        <f>IF(AND((N21&gt;0),(N20&gt;0)),(N21/N20),"")</f>
        <v/>
      </c>
      <c r="O22" s="4" t="s">
        <v>3</v>
      </c>
      <c r="P22" s="66" t="str">
        <f>IF(AND((P21&gt;0),(P20&gt;0)),(P21/P20),"")</f>
        <v/>
      </c>
      <c r="Q22" s="4" t="s">
        <v>3</v>
      </c>
      <c r="R22" s="66" t="str">
        <f>IF(AND((R21&gt;0),(R20&gt;0)),(R21/R20),"")</f>
        <v/>
      </c>
      <c r="S22" s="4" t="s">
        <v>3</v>
      </c>
      <c r="T22" s="66" t="str">
        <f>IF(AND((T21&gt;0),(T20&gt;0)),(T21/T20),"")</f>
        <v/>
      </c>
      <c r="U22" s="4" t="s">
        <v>3</v>
      </c>
      <c r="V22" s="66" t="str">
        <f>IF(AND((V21&gt;0),(V20&gt;0)),(V21/V20),"")</f>
        <v/>
      </c>
      <c r="W22" s="4" t="s">
        <v>3</v>
      </c>
      <c r="X22" s="66" t="str">
        <f>IF(AND((X21&gt;0),(X20&gt;0)),(X21/X20),"")</f>
        <v/>
      </c>
      <c r="Y22" s="4" t="s">
        <v>3</v>
      </c>
      <c r="Z22" s="66" t="str">
        <f>IF(AND((Z21&gt;0),(Z20&gt;0)),(Z21/Z20),"")</f>
        <v/>
      </c>
      <c r="AA22" s="4" t="s">
        <v>3</v>
      </c>
      <c r="AB22" s="66" t="str">
        <f>IF(AND((AB21&gt;0),(AB20&gt;0)),(AB21/AB20),"")</f>
        <v/>
      </c>
      <c r="AC22" s="4" t="s">
        <v>3</v>
      </c>
      <c r="AD22" s="66" t="str">
        <f t="shared" ref="AD22" si="151">IF(AND((AD21&gt;0),(AD20&gt;0)),(AD21/AD20),"")</f>
        <v/>
      </c>
      <c r="AE22" s="4" t="s">
        <v>3</v>
      </c>
      <c r="AF22" s="66" t="str">
        <f t="shared" ref="AF22" si="152">IF(AND((AF21&gt;0),(AF20&gt;0)),(AF21/AF20),"")</f>
        <v/>
      </c>
      <c r="AG22" s="4" t="s">
        <v>3</v>
      </c>
      <c r="AH22" s="66" t="str">
        <f t="shared" ref="AH22" si="153">IF(AND((AH21&gt;0),(AH20&gt;0)),(AH21/AH20),"")</f>
        <v/>
      </c>
      <c r="AI22" s="4" t="s">
        <v>3</v>
      </c>
      <c r="AJ22" s="66" t="str">
        <f t="shared" ref="AJ22" si="154">IF(AND((AJ21&gt;0),(AJ20&gt;0)),(AJ21/AJ20),"")</f>
        <v/>
      </c>
      <c r="AK22" s="4" t="s">
        <v>3</v>
      </c>
      <c r="AL22" s="66" t="str">
        <f t="shared" ref="AL22" si="155">IF(AND((AL21&gt;0),(AL20&gt;0)),(AL21/AL20),"")</f>
        <v/>
      </c>
      <c r="AM22" s="4" t="s">
        <v>3</v>
      </c>
      <c r="AN22" s="66" t="str">
        <f t="shared" ref="AN22" si="156">IF(AND((AN21&gt;0),(AN20&gt;0)),(AN21/AN20),"")</f>
        <v/>
      </c>
      <c r="AO22" s="4" t="s">
        <v>3</v>
      </c>
      <c r="AP22" s="66" t="str">
        <f t="shared" ref="AP22" si="157">IF(AND((AP21&gt;0),(AP20&gt;0)),(AP21/AP20),"")</f>
        <v/>
      </c>
      <c r="AQ22" s="4" t="s">
        <v>3</v>
      </c>
      <c r="AR22" s="66" t="str">
        <f t="shared" ref="AR22" si="158">IF(AND((AR21&gt;0),(AR20&gt;0)),(AR21/AR20),"")</f>
        <v/>
      </c>
      <c r="AS22" s="4" t="s">
        <v>3</v>
      </c>
      <c r="AT22" s="66" t="str">
        <f t="shared" ref="AT22" si="159">IF(AND((AT21&gt;0),(AT20&gt;0)),(AT21/AT20),"")</f>
        <v/>
      </c>
      <c r="AU22" s="4" t="s">
        <v>3</v>
      </c>
      <c r="AV22" s="66" t="str">
        <f t="shared" ref="AV22" si="160">IF(AND((AV21&gt;0),(AV20&gt;0)),(AV21/AV20),"")</f>
        <v/>
      </c>
      <c r="AW22" s="4" t="s">
        <v>3</v>
      </c>
      <c r="AX22" s="66" t="str">
        <f t="shared" ref="AX22" si="161">IF(AND((AX21&gt;0),(AX20&gt;0)),(AX21/AX20),"")</f>
        <v/>
      </c>
      <c r="AY22" s="4" t="s">
        <v>3</v>
      </c>
      <c r="AZ22" s="66" t="str">
        <f t="shared" ref="AZ22" si="162">IF(AND((AZ21&gt;0),(AZ20&gt;0)),(AZ21/AZ20),"")</f>
        <v/>
      </c>
      <c r="BA22" s="4" t="s">
        <v>3</v>
      </c>
      <c r="BB22" s="66" t="str">
        <f t="shared" ref="BB22" si="163">IF(AND((BB21&gt;0),(BB20&gt;0)),(BB21/BB20),"")</f>
        <v/>
      </c>
      <c r="BC22" s="4" t="s">
        <v>3</v>
      </c>
      <c r="BD22" s="66" t="str">
        <f t="shared" ref="BD22" si="164">IF(AND((BD21&gt;0),(BD20&gt;0)),(BD21/BD20),"")</f>
        <v/>
      </c>
      <c r="BE22" s="4" t="s">
        <v>3</v>
      </c>
      <c r="BF22" s="66" t="str">
        <f t="shared" ref="BF22" si="165">IF(AND((BF21&gt;0),(BF20&gt;0)),(BF21/BF20),"")</f>
        <v/>
      </c>
      <c r="BG22" s="4" t="s">
        <v>3</v>
      </c>
      <c r="BH22" s="66" t="str">
        <f t="shared" ref="BH22" si="166">IF(AND((BH21&gt;0),(BH20&gt;0)),(BH21/BH20),"")</f>
        <v/>
      </c>
      <c r="BI22" s="4" t="s">
        <v>3</v>
      </c>
      <c r="BK22" s="57" t="s">
        <v>26</v>
      </c>
      <c r="BL22" s="30">
        <f t="shared" si="16"/>
        <v>1</v>
      </c>
      <c r="BM22" s="40">
        <f t="shared" si="17"/>
        <v>0.14516129032258066</v>
      </c>
      <c r="BN22" s="22" t="str">
        <f t="shared" si="18"/>
        <v>–</v>
      </c>
      <c r="BO22" s="41">
        <f t="shared" si="19"/>
        <v>0.14516129032258066</v>
      </c>
      <c r="BP22" s="24" t="str">
        <f t="shared" si="20"/>
        <v/>
      </c>
      <c r="BQ22" s="6" t="s">
        <v>3</v>
      </c>
      <c r="BR22" s="26" t="str">
        <f t="shared" si="21"/>
        <v/>
      </c>
      <c r="BS22" s="42">
        <f t="shared" si="22"/>
        <v>0.14516129032258066</v>
      </c>
      <c r="BT22" s="28" t="s">
        <v>3</v>
      </c>
      <c r="BU22" s="43" t="str">
        <f t="shared" si="23"/>
        <v>?</v>
      </c>
      <c r="BV22" s="29" t="s">
        <v>3</v>
      </c>
    </row>
    <row r="23" spans="1:74" ht="12.75" customHeight="1" x14ac:dyDescent="0.2">
      <c r="A23" s="15" t="s">
        <v>14</v>
      </c>
      <c r="B23" s="17"/>
      <c r="C23" s="3"/>
      <c r="D23" s="17"/>
      <c r="E23" s="3"/>
      <c r="F23" s="17"/>
      <c r="G23" s="3"/>
      <c r="H23" s="17"/>
      <c r="I23" s="3"/>
      <c r="J23" s="17"/>
      <c r="K23" s="3"/>
      <c r="L23" s="17"/>
      <c r="M23" s="3"/>
      <c r="N23" s="17"/>
      <c r="O23" s="3"/>
      <c r="P23" s="17"/>
      <c r="Q23" s="3"/>
      <c r="R23" s="17"/>
      <c r="S23" s="3"/>
      <c r="T23" s="17"/>
      <c r="U23" s="3"/>
      <c r="V23" s="17"/>
      <c r="W23" s="3"/>
      <c r="X23" s="17"/>
      <c r="Y23" s="3"/>
      <c r="Z23" s="17"/>
      <c r="AA23" s="3"/>
      <c r="AB23" s="17"/>
      <c r="AC23" s="3"/>
      <c r="AD23" s="17"/>
      <c r="AE23" s="3"/>
      <c r="AF23" s="17"/>
      <c r="AG23" s="3"/>
      <c r="AH23" s="17"/>
      <c r="AI23" s="3"/>
      <c r="AJ23" s="17"/>
      <c r="AK23" s="3"/>
      <c r="AL23" s="17"/>
      <c r="AM23" s="3"/>
      <c r="AN23" s="17"/>
      <c r="AO23" s="3"/>
      <c r="AP23" s="17"/>
      <c r="AQ23" s="3"/>
      <c r="AR23" s="17"/>
      <c r="AS23" s="3"/>
      <c r="AT23" s="17"/>
      <c r="AU23" s="3"/>
      <c r="AV23" s="17"/>
      <c r="AW23" s="3"/>
      <c r="AX23" s="17"/>
      <c r="AY23" s="3"/>
      <c r="AZ23" s="17"/>
      <c r="BA23" s="3"/>
      <c r="BB23" s="17"/>
      <c r="BC23" s="3"/>
      <c r="BD23" s="17"/>
      <c r="BE23" s="3"/>
      <c r="BF23" s="17"/>
      <c r="BG23" s="3"/>
      <c r="BH23" s="17"/>
      <c r="BI23" s="3"/>
      <c r="BK23" s="56" t="s">
        <v>14</v>
      </c>
      <c r="BL23" s="30"/>
      <c r="BM23" s="21"/>
      <c r="BN23" s="22"/>
      <c r="BO23" s="23"/>
      <c r="BP23" s="24"/>
      <c r="BQ23" s="25"/>
      <c r="BR23" s="26"/>
      <c r="BS23" s="27"/>
      <c r="BT23" s="28"/>
      <c r="BU23" s="22"/>
      <c r="BV23" s="29"/>
    </row>
    <row r="24" spans="1:74" ht="12.75" customHeight="1" x14ac:dyDescent="0.2">
      <c r="A24" s="10" t="s">
        <v>24</v>
      </c>
      <c r="B24" s="19">
        <v>6.6</v>
      </c>
      <c r="C24" s="4">
        <f>IF(AND((B24&gt;0),(B$4&gt;0)),(B24/B$4*100),"")</f>
        <v>58.407079646017692</v>
      </c>
      <c r="D24" s="19"/>
      <c r="E24" s="4" t="str">
        <f>IF(AND((D24&gt;0),(D$4&gt;0)),(D24/D$4*100),"")</f>
        <v/>
      </c>
      <c r="F24" s="19"/>
      <c r="G24" s="4" t="str">
        <f>IF(AND((F24&gt;0),(F$4&gt;0)),(F24/F$4*100),"")</f>
        <v/>
      </c>
      <c r="H24" s="19"/>
      <c r="I24" s="4" t="str">
        <f>IF(AND((H24&gt;0),(H$4&gt;0)),(H24/H$4*100),"")</f>
        <v/>
      </c>
      <c r="J24" s="19"/>
      <c r="K24" s="4" t="str">
        <f>IF(AND((J24&gt;0),(J$4&gt;0)),(J24/J$4*100),"")</f>
        <v/>
      </c>
      <c r="L24" s="19"/>
      <c r="M24" s="4" t="str">
        <f>IF(AND((L24&gt;0),(L$4&gt;0)),(L24/L$4*100),"")</f>
        <v/>
      </c>
      <c r="N24" s="19"/>
      <c r="O24" s="4" t="str">
        <f>IF(AND((N24&gt;0),(N$4&gt;0)),(N24/N$4*100),"")</f>
        <v/>
      </c>
      <c r="P24" s="19"/>
      <c r="Q24" s="4" t="str">
        <f>IF(AND((P24&gt;0),(P$4&gt;0)),(P24/P$4*100),"")</f>
        <v/>
      </c>
      <c r="R24" s="19"/>
      <c r="S24" s="4" t="str">
        <f>IF(AND((R24&gt;0),(R$4&gt;0)),(R24/R$4*100),"")</f>
        <v/>
      </c>
      <c r="T24" s="19"/>
      <c r="U24" s="4" t="str">
        <f>IF(AND((T24&gt;0),(T$4&gt;0)),(T24/T$4*100),"")</f>
        <v/>
      </c>
      <c r="V24" s="19"/>
      <c r="W24" s="4" t="str">
        <f>IF(AND((V24&gt;0),(V$4&gt;0)),(V24/V$4*100),"")</f>
        <v/>
      </c>
      <c r="X24" s="19"/>
      <c r="Y24" s="4" t="str">
        <f>IF(AND((X24&gt;0),(X$4&gt;0)),(X24/X$4*100),"")</f>
        <v/>
      </c>
      <c r="Z24" s="19"/>
      <c r="AA24" s="4" t="str">
        <f>IF(AND((Z24&gt;0),(Z$4&gt;0)),(Z24/Z$4*100),"")</f>
        <v/>
      </c>
      <c r="AB24" s="19"/>
      <c r="AC24" s="4" t="str">
        <f>IF(AND((AB24&gt;0),(AB$4&gt;0)),(AB24/AB$4*100),"")</f>
        <v/>
      </c>
      <c r="AD24" s="19"/>
      <c r="AE24" s="4" t="str">
        <f t="shared" ref="AE24:AE25" si="167">IF(AND((AD24&gt;0),(AD$4&gt;0)),(AD24/AD$4*100),"")</f>
        <v/>
      </c>
      <c r="AF24" s="19"/>
      <c r="AG24" s="4" t="str">
        <f t="shared" ref="AG24:AG25" si="168">IF(AND((AF24&gt;0),(AF$4&gt;0)),(AF24/AF$4*100),"")</f>
        <v/>
      </c>
      <c r="AH24" s="19"/>
      <c r="AI24" s="4" t="str">
        <f t="shared" ref="AI24:AI25" si="169">IF(AND((AH24&gt;0),(AH$4&gt;0)),(AH24/AH$4*100),"")</f>
        <v/>
      </c>
      <c r="AJ24" s="19"/>
      <c r="AK24" s="4" t="str">
        <f t="shared" ref="AK24:AK25" si="170">IF(AND((AJ24&gt;0),(AJ$4&gt;0)),(AJ24/AJ$4*100),"")</f>
        <v/>
      </c>
      <c r="AL24" s="19"/>
      <c r="AM24" s="4" t="str">
        <f t="shared" ref="AM24:AM25" si="171">IF(AND((AL24&gt;0),(AL$4&gt;0)),(AL24/AL$4*100),"")</f>
        <v/>
      </c>
      <c r="AN24" s="19"/>
      <c r="AO24" s="4" t="str">
        <f t="shared" ref="AO24:AO25" si="172">IF(AND((AN24&gt;0),(AN$4&gt;0)),(AN24/AN$4*100),"")</f>
        <v/>
      </c>
      <c r="AP24" s="19"/>
      <c r="AQ24" s="4" t="str">
        <f t="shared" ref="AQ24:AQ25" si="173">IF(AND((AP24&gt;0),(AP$4&gt;0)),(AP24/AP$4*100),"")</f>
        <v/>
      </c>
      <c r="AR24" s="19"/>
      <c r="AS24" s="4" t="str">
        <f t="shared" ref="AS24:AS25" si="174">IF(AND((AR24&gt;0),(AR$4&gt;0)),(AR24/AR$4*100),"")</f>
        <v/>
      </c>
      <c r="AT24" s="19"/>
      <c r="AU24" s="4" t="str">
        <f t="shared" ref="AU24:AU25" si="175">IF(AND((AT24&gt;0),(AT$4&gt;0)),(AT24/AT$4*100),"")</f>
        <v/>
      </c>
      <c r="AV24" s="19"/>
      <c r="AW24" s="4" t="str">
        <f t="shared" ref="AW24:AW25" si="176">IF(AND((AV24&gt;0),(AV$4&gt;0)),(AV24/AV$4*100),"")</f>
        <v/>
      </c>
      <c r="AX24" s="19"/>
      <c r="AY24" s="4" t="str">
        <f t="shared" ref="AY24:AY25" si="177">IF(AND((AX24&gt;0),(AX$4&gt;0)),(AX24/AX$4*100),"")</f>
        <v/>
      </c>
      <c r="AZ24" s="19"/>
      <c r="BA24" s="4" t="str">
        <f t="shared" ref="BA24:BA25" si="178">IF(AND((AZ24&gt;0),(AZ$4&gt;0)),(AZ24/AZ$4*100),"")</f>
        <v/>
      </c>
      <c r="BB24" s="19"/>
      <c r="BC24" s="4" t="str">
        <f t="shared" ref="BC24:BC25" si="179">IF(AND((BB24&gt;0),(BB$4&gt;0)),(BB24/BB$4*100),"")</f>
        <v/>
      </c>
      <c r="BD24" s="19"/>
      <c r="BE24" s="4" t="str">
        <f t="shared" ref="BE24:BE25" si="180">IF(AND((BD24&gt;0),(BD$4&gt;0)),(BD24/BD$4*100),"")</f>
        <v/>
      </c>
      <c r="BF24" s="19"/>
      <c r="BG24" s="4" t="str">
        <f t="shared" ref="BG24:BG25" si="181">IF(AND((BF24&gt;0),(BF$4&gt;0)),(BF24/BF$4*100),"")</f>
        <v/>
      </c>
      <c r="BH24" s="19"/>
      <c r="BI24" s="4" t="str">
        <f t="shared" ref="BI24:BI25" si="182">IF(AND((BH24&gt;0),(BH$4&gt;0)),(BH24/BH$4*100),"")</f>
        <v/>
      </c>
      <c r="BK24" s="57" t="s">
        <v>24</v>
      </c>
      <c r="BL24" s="30">
        <f t="shared" si="16"/>
        <v>1</v>
      </c>
      <c r="BM24" s="31">
        <f t="shared" si="17"/>
        <v>6.6</v>
      </c>
      <c r="BN24" s="32" t="str">
        <f t="shared" si="18"/>
        <v>–</v>
      </c>
      <c r="BO24" s="33">
        <f t="shared" si="19"/>
        <v>6.6</v>
      </c>
      <c r="BP24" s="34">
        <f t="shared" si="20"/>
        <v>58.407079646017692</v>
      </c>
      <c r="BQ24" s="35" t="str">
        <f t="shared" si="40"/>
        <v>–</v>
      </c>
      <c r="BR24" s="36">
        <f t="shared" si="21"/>
        <v>58.407079646017692</v>
      </c>
      <c r="BS24" s="37">
        <f t="shared" si="22"/>
        <v>6.6</v>
      </c>
      <c r="BT24" s="38">
        <f t="shared" si="22"/>
        <v>58.407079646017692</v>
      </c>
      <c r="BU24" s="32" t="str">
        <f t="shared" si="23"/>
        <v>?</v>
      </c>
      <c r="BV24" s="39" t="str">
        <f t="shared" si="23"/>
        <v>?</v>
      </c>
    </row>
    <row r="25" spans="1:74" ht="12.75" customHeight="1" x14ac:dyDescent="0.2">
      <c r="A25" s="10" t="s">
        <v>25</v>
      </c>
      <c r="B25" s="19">
        <v>1</v>
      </c>
      <c r="C25" s="4">
        <f>IF(AND((B25&gt;0),(B$4&gt;0)),(B25/B$4*100),"")</f>
        <v>8.8495575221238933</v>
      </c>
      <c r="D25" s="19"/>
      <c r="E25" s="4" t="str">
        <f>IF(AND((D25&gt;0),(D$4&gt;0)),(D25/D$4*100),"")</f>
        <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si="167"/>
        <v/>
      </c>
      <c r="AF25" s="19"/>
      <c r="AG25" s="4" t="str">
        <f t="shared" si="168"/>
        <v/>
      </c>
      <c r="AH25" s="19"/>
      <c r="AI25" s="4" t="str">
        <f t="shared" si="169"/>
        <v/>
      </c>
      <c r="AJ25" s="19"/>
      <c r="AK25" s="4" t="str">
        <f t="shared" si="170"/>
        <v/>
      </c>
      <c r="AL25" s="19"/>
      <c r="AM25" s="4" t="str">
        <f t="shared" si="171"/>
        <v/>
      </c>
      <c r="AN25" s="19"/>
      <c r="AO25" s="4" t="str">
        <f t="shared" si="172"/>
        <v/>
      </c>
      <c r="AP25" s="19"/>
      <c r="AQ25" s="4" t="str">
        <f t="shared" si="173"/>
        <v/>
      </c>
      <c r="AR25" s="19"/>
      <c r="AS25" s="4" t="str">
        <f t="shared" si="174"/>
        <v/>
      </c>
      <c r="AT25" s="19"/>
      <c r="AU25" s="4" t="str">
        <f t="shared" si="175"/>
        <v/>
      </c>
      <c r="AV25" s="19"/>
      <c r="AW25" s="4" t="str">
        <f t="shared" si="176"/>
        <v/>
      </c>
      <c r="AX25" s="19"/>
      <c r="AY25" s="4" t="str">
        <f t="shared" si="177"/>
        <v/>
      </c>
      <c r="AZ25" s="19"/>
      <c r="BA25" s="4" t="str">
        <f t="shared" si="178"/>
        <v/>
      </c>
      <c r="BB25" s="19"/>
      <c r="BC25" s="4" t="str">
        <f t="shared" si="179"/>
        <v/>
      </c>
      <c r="BD25" s="19"/>
      <c r="BE25" s="4" t="str">
        <f t="shared" si="180"/>
        <v/>
      </c>
      <c r="BF25" s="19"/>
      <c r="BG25" s="4" t="str">
        <f t="shared" si="181"/>
        <v/>
      </c>
      <c r="BH25" s="19"/>
      <c r="BI25" s="4" t="str">
        <f t="shared" si="182"/>
        <v/>
      </c>
      <c r="BK25" s="57" t="s">
        <v>25</v>
      </c>
      <c r="BL25" s="30">
        <f t="shared" si="16"/>
        <v>1</v>
      </c>
      <c r="BM25" s="31">
        <f t="shared" si="17"/>
        <v>1</v>
      </c>
      <c r="BN25" s="32" t="str">
        <f t="shared" si="18"/>
        <v>–</v>
      </c>
      <c r="BO25" s="33">
        <f t="shared" si="19"/>
        <v>1</v>
      </c>
      <c r="BP25" s="34">
        <f t="shared" si="20"/>
        <v>8.8495575221238933</v>
      </c>
      <c r="BQ25" s="35" t="str">
        <f t="shared" si="40"/>
        <v>–</v>
      </c>
      <c r="BR25" s="36">
        <f t="shared" si="21"/>
        <v>8.8495575221238933</v>
      </c>
      <c r="BS25" s="37">
        <f t="shared" si="22"/>
        <v>1</v>
      </c>
      <c r="BT25" s="38">
        <f t="shared" si="22"/>
        <v>8.8495575221238933</v>
      </c>
      <c r="BU25" s="32" t="str">
        <f t="shared" si="23"/>
        <v>?</v>
      </c>
      <c r="BV25" s="39" t="str">
        <f t="shared" si="23"/>
        <v>?</v>
      </c>
    </row>
    <row r="26" spans="1:74" ht="12.75" customHeight="1" x14ac:dyDescent="0.2">
      <c r="A26" s="10" t="s">
        <v>26</v>
      </c>
      <c r="B26" s="66">
        <f>IF(AND((B25&gt;0),(B24&gt;0)),(B25/B24),"")</f>
        <v>0.15151515151515152</v>
      </c>
      <c r="C26" s="4" t="s">
        <v>3</v>
      </c>
      <c r="D26" s="66" t="str">
        <f>IF(AND((D25&gt;0),(D24&gt;0)),(D25/D24),"")</f>
        <v/>
      </c>
      <c r="E26" s="4" t="s">
        <v>3</v>
      </c>
      <c r="F26" s="66" t="str">
        <f>IF(AND((F25&gt;0),(F24&gt;0)),(F25/F24),"")</f>
        <v/>
      </c>
      <c r="G26" s="4" t="s">
        <v>3</v>
      </c>
      <c r="H26" s="66" t="str">
        <f>IF(AND((H25&gt;0),(H24&gt;0)),(H25/H24),"")</f>
        <v/>
      </c>
      <c r="I26" s="4" t="s">
        <v>3</v>
      </c>
      <c r="J26" s="66" t="str">
        <f>IF(AND((J25&gt;0),(J24&gt;0)),(J25/J24),"")</f>
        <v/>
      </c>
      <c r="K26" s="4" t="s">
        <v>3</v>
      </c>
      <c r="L26" s="66" t="str">
        <f>IF(AND((L25&gt;0),(L24&gt;0)),(L25/L24),"")</f>
        <v/>
      </c>
      <c r="M26" s="4" t="s">
        <v>3</v>
      </c>
      <c r="N26" s="66" t="str">
        <f>IF(AND((N25&gt;0),(N24&gt;0)),(N25/N24),"")</f>
        <v/>
      </c>
      <c r="O26" s="4" t="s">
        <v>3</v>
      </c>
      <c r="P26" s="66" t="str">
        <f>IF(AND((P25&gt;0),(P24&gt;0)),(P25/P24),"")</f>
        <v/>
      </c>
      <c r="Q26" s="4" t="s">
        <v>3</v>
      </c>
      <c r="R26" s="66" t="str">
        <f>IF(AND((R25&gt;0),(R24&gt;0)),(R25/R24),"")</f>
        <v/>
      </c>
      <c r="S26" s="4" t="s">
        <v>3</v>
      </c>
      <c r="T26" s="66" t="str">
        <f>IF(AND((T25&gt;0),(T24&gt;0)),(T25/T24),"")</f>
        <v/>
      </c>
      <c r="U26" s="4" t="s">
        <v>3</v>
      </c>
      <c r="V26" s="66" t="str">
        <f>IF(AND((V25&gt;0),(V24&gt;0)),(V25/V24),"")</f>
        <v/>
      </c>
      <c r="W26" s="4" t="s">
        <v>3</v>
      </c>
      <c r="X26" s="66" t="str">
        <f>IF(AND((X25&gt;0),(X24&gt;0)),(X25/X24),"")</f>
        <v/>
      </c>
      <c r="Y26" s="4" t="s">
        <v>3</v>
      </c>
      <c r="Z26" s="66" t="str">
        <f>IF(AND((Z25&gt;0),(Z24&gt;0)),(Z25/Z24),"")</f>
        <v/>
      </c>
      <c r="AA26" s="4" t="s">
        <v>3</v>
      </c>
      <c r="AB26" s="66" t="str">
        <f>IF(AND((AB25&gt;0),(AB24&gt;0)),(AB25/AB24),"")</f>
        <v/>
      </c>
      <c r="AC26" s="4" t="s">
        <v>3</v>
      </c>
      <c r="AD26" s="66" t="str">
        <f t="shared" ref="AD26" si="183">IF(AND((AD25&gt;0),(AD24&gt;0)),(AD25/AD24),"")</f>
        <v/>
      </c>
      <c r="AE26" s="4" t="s">
        <v>3</v>
      </c>
      <c r="AF26" s="66" t="str">
        <f t="shared" ref="AF26" si="184">IF(AND((AF25&gt;0),(AF24&gt;0)),(AF25/AF24),"")</f>
        <v/>
      </c>
      <c r="AG26" s="4" t="s">
        <v>3</v>
      </c>
      <c r="AH26" s="66" t="str">
        <f t="shared" ref="AH26" si="185">IF(AND((AH25&gt;0),(AH24&gt;0)),(AH25/AH24),"")</f>
        <v/>
      </c>
      <c r="AI26" s="4" t="s">
        <v>3</v>
      </c>
      <c r="AJ26" s="66" t="str">
        <f t="shared" ref="AJ26" si="186">IF(AND((AJ25&gt;0),(AJ24&gt;0)),(AJ25/AJ24),"")</f>
        <v/>
      </c>
      <c r="AK26" s="4" t="s">
        <v>3</v>
      </c>
      <c r="AL26" s="66" t="str">
        <f t="shared" ref="AL26" si="187">IF(AND((AL25&gt;0),(AL24&gt;0)),(AL25/AL24),"")</f>
        <v/>
      </c>
      <c r="AM26" s="4" t="s">
        <v>3</v>
      </c>
      <c r="AN26" s="66" t="str">
        <f t="shared" ref="AN26" si="188">IF(AND((AN25&gt;0),(AN24&gt;0)),(AN25/AN24),"")</f>
        <v/>
      </c>
      <c r="AO26" s="4" t="s">
        <v>3</v>
      </c>
      <c r="AP26" s="66" t="str">
        <f t="shared" ref="AP26" si="189">IF(AND((AP25&gt;0),(AP24&gt;0)),(AP25/AP24),"")</f>
        <v/>
      </c>
      <c r="AQ26" s="4" t="s">
        <v>3</v>
      </c>
      <c r="AR26" s="66" t="str">
        <f t="shared" ref="AR26" si="190">IF(AND((AR25&gt;0),(AR24&gt;0)),(AR25/AR24),"")</f>
        <v/>
      </c>
      <c r="AS26" s="4" t="s">
        <v>3</v>
      </c>
      <c r="AT26" s="66" t="str">
        <f t="shared" ref="AT26" si="191">IF(AND((AT25&gt;0),(AT24&gt;0)),(AT25/AT24),"")</f>
        <v/>
      </c>
      <c r="AU26" s="4" t="s">
        <v>3</v>
      </c>
      <c r="AV26" s="66" t="str">
        <f t="shared" ref="AV26" si="192">IF(AND((AV25&gt;0),(AV24&gt;0)),(AV25/AV24),"")</f>
        <v/>
      </c>
      <c r="AW26" s="4" t="s">
        <v>3</v>
      </c>
      <c r="AX26" s="66" t="str">
        <f t="shared" ref="AX26" si="193">IF(AND((AX25&gt;0),(AX24&gt;0)),(AX25/AX24),"")</f>
        <v/>
      </c>
      <c r="AY26" s="4" t="s">
        <v>3</v>
      </c>
      <c r="AZ26" s="66" t="str">
        <f t="shared" ref="AZ26" si="194">IF(AND((AZ25&gt;0),(AZ24&gt;0)),(AZ25/AZ24),"")</f>
        <v/>
      </c>
      <c r="BA26" s="4" t="s">
        <v>3</v>
      </c>
      <c r="BB26" s="66" t="str">
        <f t="shared" ref="BB26" si="195">IF(AND((BB25&gt;0),(BB24&gt;0)),(BB25/BB24),"")</f>
        <v/>
      </c>
      <c r="BC26" s="4" t="s">
        <v>3</v>
      </c>
      <c r="BD26" s="66" t="str">
        <f t="shared" ref="BD26" si="196">IF(AND((BD25&gt;0),(BD24&gt;0)),(BD25/BD24),"")</f>
        <v/>
      </c>
      <c r="BE26" s="4" t="s">
        <v>3</v>
      </c>
      <c r="BF26" s="66" t="str">
        <f t="shared" ref="BF26" si="197">IF(AND((BF25&gt;0),(BF24&gt;0)),(BF25/BF24),"")</f>
        <v/>
      </c>
      <c r="BG26" s="4" t="s">
        <v>3</v>
      </c>
      <c r="BH26" s="66" t="str">
        <f t="shared" ref="BH26" si="198">IF(AND((BH25&gt;0),(BH24&gt;0)),(BH25/BH24),"")</f>
        <v/>
      </c>
      <c r="BI26" s="4" t="s">
        <v>3</v>
      </c>
      <c r="BK26" s="57" t="s">
        <v>26</v>
      </c>
      <c r="BL26" s="30">
        <f t="shared" si="16"/>
        <v>1</v>
      </c>
      <c r="BM26" s="40">
        <f t="shared" si="17"/>
        <v>0.15151515151515152</v>
      </c>
      <c r="BN26" s="22" t="str">
        <f t="shared" si="18"/>
        <v>–</v>
      </c>
      <c r="BO26" s="41">
        <f t="shared" si="19"/>
        <v>0.15151515151515152</v>
      </c>
      <c r="BP26" s="24" t="str">
        <f t="shared" si="20"/>
        <v/>
      </c>
      <c r="BQ26" s="6" t="s">
        <v>3</v>
      </c>
      <c r="BR26" s="26" t="str">
        <f t="shared" si="21"/>
        <v/>
      </c>
      <c r="BS26" s="42">
        <f t="shared" si="22"/>
        <v>0.15151515151515152</v>
      </c>
      <c r="BT26" s="28" t="s">
        <v>3</v>
      </c>
      <c r="BU26" s="43" t="str">
        <f t="shared" si="23"/>
        <v>?</v>
      </c>
      <c r="BV26" s="29" t="s">
        <v>3</v>
      </c>
    </row>
    <row r="27" spans="1:74" ht="12.75" customHeight="1" x14ac:dyDescent="0.2">
      <c r="A27" s="15" t="s">
        <v>15</v>
      </c>
      <c r="B27" s="17"/>
      <c r="C27" s="3"/>
      <c r="D27" s="17"/>
      <c r="E27" s="3"/>
      <c r="F27" s="17"/>
      <c r="G27" s="3"/>
      <c r="H27" s="17"/>
      <c r="I27" s="3"/>
      <c r="J27" s="17"/>
      <c r="K27" s="3"/>
      <c r="L27" s="17"/>
      <c r="M27" s="3"/>
      <c r="N27" s="17"/>
      <c r="O27" s="3"/>
      <c r="P27" s="17"/>
      <c r="Q27" s="3"/>
      <c r="R27" s="17"/>
      <c r="S27" s="3"/>
      <c r="T27" s="17"/>
      <c r="U27" s="3"/>
      <c r="V27" s="17"/>
      <c r="W27" s="3"/>
      <c r="X27" s="17"/>
      <c r="Y27" s="3"/>
      <c r="Z27" s="17"/>
      <c r="AA27" s="3"/>
      <c r="AB27" s="17"/>
      <c r="AC27" s="3"/>
      <c r="AD27" s="17"/>
      <c r="AE27" s="3"/>
      <c r="AF27" s="17"/>
      <c r="AG27" s="3"/>
      <c r="AH27" s="17"/>
      <c r="AI27" s="3"/>
      <c r="AJ27" s="17"/>
      <c r="AK27" s="3"/>
      <c r="AL27" s="17"/>
      <c r="AM27" s="3"/>
      <c r="AN27" s="17"/>
      <c r="AO27" s="3"/>
      <c r="AP27" s="17"/>
      <c r="AQ27" s="3"/>
      <c r="AR27" s="17"/>
      <c r="AS27" s="3"/>
      <c r="AT27" s="17"/>
      <c r="AU27" s="3"/>
      <c r="AV27" s="17"/>
      <c r="AW27" s="3"/>
      <c r="AX27" s="17"/>
      <c r="AY27" s="3"/>
      <c r="AZ27" s="17"/>
      <c r="BA27" s="3"/>
      <c r="BB27" s="17"/>
      <c r="BC27" s="3"/>
      <c r="BD27" s="17"/>
      <c r="BE27" s="3"/>
      <c r="BF27" s="17"/>
      <c r="BG27" s="3"/>
      <c r="BH27" s="17"/>
      <c r="BI27" s="3"/>
      <c r="BK27" s="56" t="s">
        <v>15</v>
      </c>
      <c r="BL27" s="30"/>
      <c r="BM27" s="21"/>
      <c r="BN27" s="22"/>
      <c r="BO27" s="23"/>
      <c r="BP27" s="24"/>
      <c r="BQ27" s="25"/>
      <c r="BR27" s="26"/>
      <c r="BS27" s="27"/>
      <c r="BT27" s="28"/>
      <c r="BU27" s="22"/>
      <c r="BV27" s="29"/>
    </row>
    <row r="28" spans="1:74" ht="12.75" customHeight="1" x14ac:dyDescent="0.2">
      <c r="A28" s="10" t="s">
        <v>24</v>
      </c>
      <c r="B28" s="19">
        <v>7.4</v>
      </c>
      <c r="C28" s="4">
        <f>IF(AND((B28&gt;0),(B$4&gt;0)),(B28/B$4*100),"")</f>
        <v>65.486725663716811</v>
      </c>
      <c r="D28" s="19"/>
      <c r="E28" s="4" t="str">
        <f>IF(AND((D28&gt;0),(D$4&gt;0)),(D28/D$4*100),"")</f>
        <v/>
      </c>
      <c r="F28" s="19"/>
      <c r="G28" s="4" t="str">
        <f>IF(AND((F28&gt;0),(F$4&gt;0)),(F28/F$4*100),"")</f>
        <v/>
      </c>
      <c r="H28" s="19"/>
      <c r="I28" s="4" t="str">
        <f>IF(AND((H28&gt;0),(H$4&gt;0)),(H28/H$4*100),"")</f>
        <v/>
      </c>
      <c r="J28" s="19"/>
      <c r="K28" s="4" t="str">
        <f>IF(AND((J28&gt;0),(J$4&gt;0)),(J28/J$4*100),"")</f>
        <v/>
      </c>
      <c r="L28" s="19"/>
      <c r="M28" s="4" t="str">
        <f>IF(AND((L28&gt;0),(L$4&gt;0)),(L28/L$4*100),"")</f>
        <v/>
      </c>
      <c r="N28" s="19"/>
      <c r="O28" s="4" t="str">
        <f>IF(AND((N28&gt;0),(N$4&gt;0)),(N28/N$4*100),"")</f>
        <v/>
      </c>
      <c r="P28" s="19"/>
      <c r="Q28" s="4" t="str">
        <f>IF(AND((P28&gt;0),(P$4&gt;0)),(P28/P$4*100),"")</f>
        <v/>
      </c>
      <c r="R28" s="19"/>
      <c r="S28" s="4" t="str">
        <f>IF(AND((R28&gt;0),(R$4&gt;0)),(R28/R$4*100),"")</f>
        <v/>
      </c>
      <c r="T28" s="19"/>
      <c r="U28" s="4" t="str">
        <f>IF(AND((T28&gt;0),(T$4&gt;0)),(T28/T$4*100),"")</f>
        <v/>
      </c>
      <c r="V28" s="19"/>
      <c r="W28" s="4" t="str">
        <f>IF(AND((V28&gt;0),(V$4&gt;0)),(V28/V$4*100),"")</f>
        <v/>
      </c>
      <c r="X28" s="19"/>
      <c r="Y28" s="4" t="str">
        <f>IF(AND((X28&gt;0),(X$4&gt;0)),(X28/X$4*100),"")</f>
        <v/>
      </c>
      <c r="Z28" s="19"/>
      <c r="AA28" s="4" t="str">
        <f>IF(AND((Z28&gt;0),(Z$4&gt;0)),(Z28/Z$4*100),"")</f>
        <v/>
      </c>
      <c r="AB28" s="19"/>
      <c r="AC28" s="4" t="str">
        <f>IF(AND((AB28&gt;0),(AB$4&gt;0)),(AB28/AB$4*100),"")</f>
        <v/>
      </c>
      <c r="AD28" s="19"/>
      <c r="AE28" s="4" t="str">
        <f t="shared" ref="AE28:AE29" si="199">IF(AND((AD28&gt;0),(AD$4&gt;0)),(AD28/AD$4*100),"")</f>
        <v/>
      </c>
      <c r="AF28" s="19"/>
      <c r="AG28" s="4" t="str">
        <f t="shared" ref="AG28:AG29" si="200">IF(AND((AF28&gt;0),(AF$4&gt;0)),(AF28/AF$4*100),"")</f>
        <v/>
      </c>
      <c r="AH28" s="19"/>
      <c r="AI28" s="4" t="str">
        <f t="shared" ref="AI28:AI29" si="201">IF(AND((AH28&gt;0),(AH$4&gt;0)),(AH28/AH$4*100),"")</f>
        <v/>
      </c>
      <c r="AJ28" s="19"/>
      <c r="AK28" s="4" t="str">
        <f t="shared" ref="AK28:AK29" si="202">IF(AND((AJ28&gt;0),(AJ$4&gt;0)),(AJ28/AJ$4*100),"")</f>
        <v/>
      </c>
      <c r="AL28" s="19"/>
      <c r="AM28" s="4" t="str">
        <f t="shared" ref="AM28:AM29" si="203">IF(AND((AL28&gt;0),(AL$4&gt;0)),(AL28/AL$4*100),"")</f>
        <v/>
      </c>
      <c r="AN28" s="19"/>
      <c r="AO28" s="4" t="str">
        <f t="shared" ref="AO28:AO29" si="204">IF(AND((AN28&gt;0),(AN$4&gt;0)),(AN28/AN$4*100),"")</f>
        <v/>
      </c>
      <c r="AP28" s="19"/>
      <c r="AQ28" s="4" t="str">
        <f t="shared" ref="AQ28:AQ29" si="205">IF(AND((AP28&gt;0),(AP$4&gt;0)),(AP28/AP$4*100),"")</f>
        <v/>
      </c>
      <c r="AR28" s="19"/>
      <c r="AS28" s="4" t="str">
        <f t="shared" ref="AS28:AS29" si="206">IF(AND((AR28&gt;0),(AR$4&gt;0)),(AR28/AR$4*100),"")</f>
        <v/>
      </c>
      <c r="AT28" s="19"/>
      <c r="AU28" s="4" t="str">
        <f t="shared" ref="AU28:AU29" si="207">IF(AND((AT28&gt;0),(AT$4&gt;0)),(AT28/AT$4*100),"")</f>
        <v/>
      </c>
      <c r="AV28" s="19"/>
      <c r="AW28" s="4" t="str">
        <f t="shared" ref="AW28:AW29" si="208">IF(AND((AV28&gt;0),(AV$4&gt;0)),(AV28/AV$4*100),"")</f>
        <v/>
      </c>
      <c r="AX28" s="19"/>
      <c r="AY28" s="4" t="str">
        <f t="shared" ref="AY28:AY29" si="209">IF(AND((AX28&gt;0),(AX$4&gt;0)),(AX28/AX$4*100),"")</f>
        <v/>
      </c>
      <c r="AZ28" s="19"/>
      <c r="BA28" s="4" t="str">
        <f t="shared" ref="BA28:BA29" si="210">IF(AND((AZ28&gt;0),(AZ$4&gt;0)),(AZ28/AZ$4*100),"")</f>
        <v/>
      </c>
      <c r="BB28" s="19"/>
      <c r="BC28" s="4" t="str">
        <f t="shared" ref="BC28:BC29" si="211">IF(AND((BB28&gt;0),(BB$4&gt;0)),(BB28/BB$4*100),"")</f>
        <v/>
      </c>
      <c r="BD28" s="19"/>
      <c r="BE28" s="4" t="str">
        <f t="shared" ref="BE28:BE29" si="212">IF(AND((BD28&gt;0),(BD$4&gt;0)),(BD28/BD$4*100),"")</f>
        <v/>
      </c>
      <c r="BF28" s="19"/>
      <c r="BG28" s="4" t="str">
        <f t="shared" ref="BG28:BG29" si="213">IF(AND((BF28&gt;0),(BF$4&gt;0)),(BF28/BF$4*100),"")</f>
        <v/>
      </c>
      <c r="BH28" s="19"/>
      <c r="BI28" s="4" t="str">
        <f t="shared" ref="BI28:BI29" si="214">IF(AND((BH28&gt;0),(BH$4&gt;0)),(BH28/BH$4*100),"")</f>
        <v/>
      </c>
      <c r="BK28" s="57" t="s">
        <v>24</v>
      </c>
      <c r="BL28" s="30">
        <f t="shared" si="16"/>
        <v>1</v>
      </c>
      <c r="BM28" s="31">
        <f t="shared" si="17"/>
        <v>7.4</v>
      </c>
      <c r="BN28" s="32" t="str">
        <f t="shared" si="18"/>
        <v>–</v>
      </c>
      <c r="BO28" s="33">
        <f t="shared" si="19"/>
        <v>7.4</v>
      </c>
      <c r="BP28" s="34">
        <f t="shared" si="20"/>
        <v>65.486725663716811</v>
      </c>
      <c r="BQ28" s="35" t="str">
        <f t="shared" si="40"/>
        <v>–</v>
      </c>
      <c r="BR28" s="36">
        <f t="shared" si="21"/>
        <v>65.486725663716811</v>
      </c>
      <c r="BS28" s="37">
        <f t="shared" si="22"/>
        <v>7.4</v>
      </c>
      <c r="BT28" s="38">
        <f t="shared" si="22"/>
        <v>65.486725663716811</v>
      </c>
      <c r="BU28" s="32" t="str">
        <f t="shared" si="23"/>
        <v>?</v>
      </c>
      <c r="BV28" s="39" t="str">
        <f t="shared" si="23"/>
        <v>?</v>
      </c>
    </row>
    <row r="29" spans="1:74" ht="12.75" customHeight="1" x14ac:dyDescent="0.2">
      <c r="A29" s="10" t="s">
        <v>25</v>
      </c>
      <c r="B29" s="19">
        <v>1.1000000000000001</v>
      </c>
      <c r="C29" s="4">
        <f>IF(AND((B29&gt;0),(B$4&gt;0)),(B29/B$4*100),"")</f>
        <v>9.7345132743362832</v>
      </c>
      <c r="D29" s="19"/>
      <c r="E29" s="4" t="str">
        <f>IF(AND((D29&gt;0),(D$4&gt;0)),(D29/D$4*100),"")</f>
        <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si="199"/>
        <v/>
      </c>
      <c r="AF29" s="19"/>
      <c r="AG29" s="4" t="str">
        <f t="shared" si="200"/>
        <v/>
      </c>
      <c r="AH29" s="19"/>
      <c r="AI29" s="4" t="str">
        <f t="shared" si="201"/>
        <v/>
      </c>
      <c r="AJ29" s="19"/>
      <c r="AK29" s="4" t="str">
        <f t="shared" si="202"/>
        <v/>
      </c>
      <c r="AL29" s="19"/>
      <c r="AM29" s="4" t="str">
        <f t="shared" si="203"/>
        <v/>
      </c>
      <c r="AN29" s="19"/>
      <c r="AO29" s="4" t="str">
        <f t="shared" si="204"/>
        <v/>
      </c>
      <c r="AP29" s="19"/>
      <c r="AQ29" s="4" t="str">
        <f t="shared" si="205"/>
        <v/>
      </c>
      <c r="AR29" s="19"/>
      <c r="AS29" s="4" t="str">
        <f t="shared" si="206"/>
        <v/>
      </c>
      <c r="AT29" s="19"/>
      <c r="AU29" s="4" t="str">
        <f t="shared" si="207"/>
        <v/>
      </c>
      <c r="AV29" s="19"/>
      <c r="AW29" s="4" t="str">
        <f t="shared" si="208"/>
        <v/>
      </c>
      <c r="AX29" s="19"/>
      <c r="AY29" s="4" t="str">
        <f t="shared" si="209"/>
        <v/>
      </c>
      <c r="AZ29" s="19"/>
      <c r="BA29" s="4" t="str">
        <f t="shared" si="210"/>
        <v/>
      </c>
      <c r="BB29" s="19"/>
      <c r="BC29" s="4" t="str">
        <f t="shared" si="211"/>
        <v/>
      </c>
      <c r="BD29" s="19"/>
      <c r="BE29" s="4" t="str">
        <f t="shared" si="212"/>
        <v/>
      </c>
      <c r="BF29" s="19"/>
      <c r="BG29" s="4" t="str">
        <f t="shared" si="213"/>
        <v/>
      </c>
      <c r="BH29" s="19"/>
      <c r="BI29" s="4" t="str">
        <f t="shared" si="214"/>
        <v/>
      </c>
      <c r="BK29" s="57" t="s">
        <v>25</v>
      </c>
      <c r="BL29" s="30">
        <f t="shared" si="16"/>
        <v>1</v>
      </c>
      <c r="BM29" s="31">
        <f t="shared" si="17"/>
        <v>1.1000000000000001</v>
      </c>
      <c r="BN29" s="32" t="str">
        <f t="shared" si="18"/>
        <v>–</v>
      </c>
      <c r="BO29" s="33">
        <f t="shared" si="19"/>
        <v>1.1000000000000001</v>
      </c>
      <c r="BP29" s="34">
        <f t="shared" si="20"/>
        <v>9.7345132743362832</v>
      </c>
      <c r="BQ29" s="35" t="str">
        <f t="shared" si="40"/>
        <v>–</v>
      </c>
      <c r="BR29" s="36">
        <f t="shared" si="21"/>
        <v>9.7345132743362832</v>
      </c>
      <c r="BS29" s="37">
        <f t="shared" si="22"/>
        <v>1.1000000000000001</v>
      </c>
      <c r="BT29" s="38">
        <f t="shared" si="22"/>
        <v>9.7345132743362832</v>
      </c>
      <c r="BU29" s="32" t="str">
        <f t="shared" si="23"/>
        <v>?</v>
      </c>
      <c r="BV29" s="39" t="str">
        <f t="shared" si="23"/>
        <v>?</v>
      </c>
    </row>
    <row r="30" spans="1:74" ht="12.75" customHeight="1" thickBot="1" x14ac:dyDescent="0.25">
      <c r="A30" s="10" t="s">
        <v>26</v>
      </c>
      <c r="B30" s="66">
        <f>IF(AND((B29&gt;0),(B28&gt;0)),(B29/B28),"")</f>
        <v>0.14864864864864866</v>
      </c>
      <c r="C30" s="4" t="s">
        <v>3</v>
      </c>
      <c r="D30" s="66" t="str">
        <f>IF(AND((D29&gt;0),(D28&gt;0)),(D29/D28),"")</f>
        <v/>
      </c>
      <c r="E30" s="4" t="s">
        <v>3</v>
      </c>
      <c r="F30" s="66" t="str">
        <f>IF(AND((F29&gt;0),(F28&gt;0)),(F29/F28),"")</f>
        <v/>
      </c>
      <c r="G30" s="4" t="s">
        <v>3</v>
      </c>
      <c r="H30" s="66" t="str">
        <f>IF(AND((H29&gt;0),(H28&gt;0)),(H29/H28),"")</f>
        <v/>
      </c>
      <c r="I30" s="4" t="s">
        <v>3</v>
      </c>
      <c r="J30" s="66" t="str">
        <f>IF(AND((J29&gt;0),(J28&gt;0)),(J29/J28),"")</f>
        <v/>
      </c>
      <c r="K30" s="4" t="s">
        <v>3</v>
      </c>
      <c r="L30" s="66" t="str">
        <f>IF(AND((L29&gt;0),(L28&gt;0)),(L29/L28),"")</f>
        <v/>
      </c>
      <c r="M30" s="4" t="s">
        <v>3</v>
      </c>
      <c r="N30" s="66" t="str">
        <f>IF(AND((N29&gt;0),(N28&gt;0)),(N29/N28),"")</f>
        <v/>
      </c>
      <c r="O30" s="4" t="s">
        <v>3</v>
      </c>
      <c r="P30" s="66" t="str">
        <f>IF(AND((P29&gt;0),(P28&gt;0)),(P29/P28),"")</f>
        <v/>
      </c>
      <c r="Q30" s="4" t="s">
        <v>3</v>
      </c>
      <c r="R30" s="66" t="str">
        <f>IF(AND((R29&gt;0),(R28&gt;0)),(R29/R28),"")</f>
        <v/>
      </c>
      <c r="S30" s="4" t="s">
        <v>3</v>
      </c>
      <c r="T30" s="66" t="str">
        <f>IF(AND((T29&gt;0),(T28&gt;0)),(T29/T28),"")</f>
        <v/>
      </c>
      <c r="U30" s="4" t="s">
        <v>3</v>
      </c>
      <c r="V30" s="66" t="str">
        <f>IF(AND((V29&gt;0),(V28&gt;0)),(V29/V28),"")</f>
        <v/>
      </c>
      <c r="W30" s="4" t="s">
        <v>3</v>
      </c>
      <c r="X30" s="66" t="str">
        <f>IF(AND((X29&gt;0),(X28&gt;0)),(X29/X28),"")</f>
        <v/>
      </c>
      <c r="Y30" s="4" t="s">
        <v>3</v>
      </c>
      <c r="Z30" s="66" t="str">
        <f>IF(AND((Z29&gt;0),(Z28&gt;0)),(Z29/Z28),"")</f>
        <v/>
      </c>
      <c r="AA30" s="4" t="s">
        <v>3</v>
      </c>
      <c r="AB30" s="66" t="str">
        <f>IF(AND((AB29&gt;0),(AB28&gt;0)),(AB29/AB28),"")</f>
        <v/>
      </c>
      <c r="AC30" s="4" t="s">
        <v>3</v>
      </c>
      <c r="AD30" s="66" t="str">
        <f t="shared" ref="AD30" si="215">IF(AND((AD29&gt;0),(AD28&gt;0)),(AD29/AD28),"")</f>
        <v/>
      </c>
      <c r="AE30" s="4" t="s">
        <v>3</v>
      </c>
      <c r="AF30" s="66" t="str">
        <f t="shared" ref="AF30" si="216">IF(AND((AF29&gt;0),(AF28&gt;0)),(AF29/AF28),"")</f>
        <v/>
      </c>
      <c r="AG30" s="4" t="s">
        <v>3</v>
      </c>
      <c r="AH30" s="66" t="str">
        <f t="shared" ref="AH30" si="217">IF(AND((AH29&gt;0),(AH28&gt;0)),(AH29/AH28),"")</f>
        <v/>
      </c>
      <c r="AI30" s="4" t="s">
        <v>3</v>
      </c>
      <c r="AJ30" s="66" t="str">
        <f t="shared" ref="AJ30" si="218">IF(AND((AJ29&gt;0),(AJ28&gt;0)),(AJ29/AJ28),"")</f>
        <v/>
      </c>
      <c r="AK30" s="4" t="s">
        <v>3</v>
      </c>
      <c r="AL30" s="66" t="str">
        <f t="shared" ref="AL30" si="219">IF(AND((AL29&gt;0),(AL28&gt;0)),(AL29/AL28),"")</f>
        <v/>
      </c>
      <c r="AM30" s="4" t="s">
        <v>3</v>
      </c>
      <c r="AN30" s="66" t="str">
        <f t="shared" ref="AN30" si="220">IF(AND((AN29&gt;0),(AN28&gt;0)),(AN29/AN28),"")</f>
        <v/>
      </c>
      <c r="AO30" s="4" t="s">
        <v>3</v>
      </c>
      <c r="AP30" s="66" t="str">
        <f t="shared" ref="AP30" si="221">IF(AND((AP29&gt;0),(AP28&gt;0)),(AP29/AP28),"")</f>
        <v/>
      </c>
      <c r="AQ30" s="4" t="s">
        <v>3</v>
      </c>
      <c r="AR30" s="66" t="str">
        <f t="shared" ref="AR30" si="222">IF(AND((AR29&gt;0),(AR28&gt;0)),(AR29/AR28),"")</f>
        <v/>
      </c>
      <c r="AS30" s="4" t="s">
        <v>3</v>
      </c>
      <c r="AT30" s="66" t="str">
        <f t="shared" ref="AT30" si="223">IF(AND((AT29&gt;0),(AT28&gt;0)),(AT29/AT28),"")</f>
        <v/>
      </c>
      <c r="AU30" s="4" t="s">
        <v>3</v>
      </c>
      <c r="AV30" s="66" t="str">
        <f t="shared" ref="AV30" si="224">IF(AND((AV29&gt;0),(AV28&gt;0)),(AV29/AV28),"")</f>
        <v/>
      </c>
      <c r="AW30" s="4" t="s">
        <v>3</v>
      </c>
      <c r="AX30" s="66" t="str">
        <f t="shared" ref="AX30" si="225">IF(AND((AX29&gt;0),(AX28&gt;0)),(AX29/AX28),"")</f>
        <v/>
      </c>
      <c r="AY30" s="4" t="s">
        <v>3</v>
      </c>
      <c r="AZ30" s="66" t="str">
        <f t="shared" ref="AZ30" si="226">IF(AND((AZ29&gt;0),(AZ28&gt;0)),(AZ29/AZ28),"")</f>
        <v/>
      </c>
      <c r="BA30" s="4" t="s">
        <v>3</v>
      </c>
      <c r="BB30" s="66" t="str">
        <f t="shared" ref="BB30" si="227">IF(AND((BB29&gt;0),(BB28&gt;0)),(BB29/BB28),"")</f>
        <v/>
      </c>
      <c r="BC30" s="4" t="s">
        <v>3</v>
      </c>
      <c r="BD30" s="66" t="str">
        <f t="shared" ref="BD30" si="228">IF(AND((BD29&gt;0),(BD28&gt;0)),(BD29/BD28),"")</f>
        <v/>
      </c>
      <c r="BE30" s="4" t="s">
        <v>3</v>
      </c>
      <c r="BF30" s="66" t="str">
        <f t="shared" ref="BF30" si="229">IF(AND((BF29&gt;0),(BF28&gt;0)),(BF29/BF28),"")</f>
        <v/>
      </c>
      <c r="BG30" s="4" t="s">
        <v>3</v>
      </c>
      <c r="BH30" s="66" t="str">
        <f t="shared" ref="BH30" si="230">IF(AND((BH29&gt;0),(BH28&gt;0)),(BH29/BH28),"")</f>
        <v/>
      </c>
      <c r="BI30" s="4" t="s">
        <v>3</v>
      </c>
      <c r="BK30" s="58" t="s">
        <v>26</v>
      </c>
      <c r="BL30" s="44">
        <f t="shared" si="16"/>
        <v>1</v>
      </c>
      <c r="BM30" s="45">
        <f t="shared" si="17"/>
        <v>0.14864864864864866</v>
      </c>
      <c r="BN30" s="46" t="str">
        <f t="shared" si="18"/>
        <v>–</v>
      </c>
      <c r="BO30" s="47">
        <f t="shared" si="19"/>
        <v>0.14864864864864866</v>
      </c>
      <c r="BP30" s="48" t="str">
        <f t="shared" si="20"/>
        <v/>
      </c>
      <c r="BQ30" s="49" t="s">
        <v>3</v>
      </c>
      <c r="BR30" s="50" t="str">
        <f t="shared" si="21"/>
        <v/>
      </c>
      <c r="BS30" s="51">
        <f t="shared" si="22"/>
        <v>0.14864864864864866</v>
      </c>
      <c r="BT30" s="52" t="s">
        <v>3</v>
      </c>
      <c r="BU30" s="53" t="str">
        <f t="shared" si="23"/>
        <v>?</v>
      </c>
      <c r="BV30" s="54" t="s">
        <v>3</v>
      </c>
    </row>
    <row r="31" spans="1:74" s="89" customFormat="1" ht="12.75" customHeight="1" x14ac:dyDescent="0.2">
      <c r="A31" s="84"/>
      <c r="B31" s="85"/>
      <c r="C31" s="86"/>
      <c r="D31" s="87"/>
      <c r="E31" s="88"/>
      <c r="F31" s="87"/>
      <c r="G31" s="88"/>
      <c r="H31" s="87"/>
      <c r="I31" s="88"/>
      <c r="J31" s="87"/>
      <c r="K31" s="88"/>
      <c r="L31" s="87"/>
      <c r="M31" s="88"/>
      <c r="N31" s="87"/>
      <c r="O31" s="88"/>
      <c r="P31" s="87"/>
      <c r="Q31" s="88"/>
      <c r="R31" s="87"/>
      <c r="S31" s="88"/>
      <c r="T31" s="87"/>
      <c r="U31" s="88"/>
      <c r="V31" s="87"/>
      <c r="W31" s="88"/>
      <c r="X31" s="87"/>
      <c r="Y31" s="88"/>
      <c r="Z31" s="87"/>
      <c r="AA31" s="88"/>
      <c r="AB31" s="87"/>
      <c r="AC31" s="88"/>
      <c r="AD31" s="87"/>
      <c r="AE31" s="88"/>
      <c r="AF31" s="87"/>
      <c r="AG31" s="88"/>
      <c r="AH31" s="87"/>
      <c r="AI31" s="88"/>
      <c r="AJ31" s="87"/>
      <c r="AK31" s="88"/>
      <c r="AL31" s="87"/>
      <c r="AM31" s="88"/>
      <c r="AN31" s="87"/>
      <c r="AO31" s="88"/>
      <c r="AP31" s="87"/>
      <c r="AQ31" s="88"/>
      <c r="AR31" s="87"/>
      <c r="AS31" s="88"/>
      <c r="AT31" s="87"/>
      <c r="AU31" s="88"/>
      <c r="AV31" s="87"/>
      <c r="AW31" s="88"/>
      <c r="AX31" s="87"/>
      <c r="AY31" s="88"/>
      <c r="AZ31" s="87"/>
      <c r="BA31" s="88"/>
      <c r="BB31" s="87"/>
      <c r="BC31" s="88"/>
      <c r="BD31" s="87"/>
      <c r="BE31" s="88"/>
      <c r="BF31" s="87"/>
      <c r="BG31" s="88"/>
      <c r="BH31" s="87"/>
      <c r="BI31" s="88"/>
      <c r="BK31" s="90"/>
      <c r="BL31" s="91"/>
      <c r="BM31" s="92"/>
      <c r="BN31" s="83"/>
      <c r="BO31" s="93"/>
      <c r="BP31" s="94"/>
      <c r="BQ31" s="95"/>
      <c r="BR31" s="96"/>
      <c r="BS31" s="97"/>
      <c r="BT31" s="95"/>
      <c r="BU31" s="97"/>
      <c r="BV31" s="95"/>
    </row>
  </sheetData>
  <sheetProtection formatCells="0" formatColumns="0" formatRows="0" insertColumns="0" insertRows="0" deleteColumns="0" deleteRows="0"/>
  <mergeCells count="37">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Y16"/>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9.28515625" style="127" bestFit="1" customWidth="1"/>
    <col min="2" max="2" width="16.85546875" style="78" customWidth="1"/>
    <col min="3" max="3" width="9.140625" style="64"/>
    <col min="4" max="4" width="9.140625" style="63" customWidth="1"/>
    <col min="5" max="10" width="9.140625" style="63"/>
    <col min="11" max="12" width="11.28515625" style="63" customWidth="1"/>
    <col min="13" max="13" width="9.140625" style="63"/>
    <col min="14" max="15" width="6.7109375" style="63" customWidth="1"/>
    <col min="16" max="16" width="12.5703125" style="63" customWidth="1"/>
    <col min="17" max="18" width="6.7109375" style="63" customWidth="1"/>
    <col min="19" max="19" width="12.5703125" style="63" customWidth="1"/>
    <col min="20" max="21" width="6.7109375" style="63" customWidth="1"/>
    <col min="22" max="22" width="12.5703125" style="63" customWidth="1"/>
    <col min="23" max="24" width="6.7109375" style="63" customWidth="1"/>
    <col min="25" max="25" width="12.5703125" style="63" customWidth="1"/>
    <col min="26" max="16384" width="9.140625" style="63"/>
  </cols>
  <sheetData>
    <row r="1" spans="1:25" ht="38.25" x14ac:dyDescent="0.2">
      <c r="A1" s="125" t="s">
        <v>46</v>
      </c>
      <c r="B1" s="79" t="s">
        <v>47</v>
      </c>
      <c r="C1" s="65" t="s">
        <v>30</v>
      </c>
      <c r="D1" s="80" t="s">
        <v>4</v>
      </c>
      <c r="E1" s="80" t="s">
        <v>23</v>
      </c>
      <c r="F1" s="80" t="s">
        <v>31</v>
      </c>
      <c r="G1" s="80" t="s">
        <v>32</v>
      </c>
      <c r="H1" s="80" t="s">
        <v>33</v>
      </c>
      <c r="I1" s="80" t="s">
        <v>34</v>
      </c>
      <c r="J1" s="80" t="s">
        <v>35</v>
      </c>
      <c r="K1" s="80" t="s">
        <v>36</v>
      </c>
      <c r="L1" s="80" t="s">
        <v>37</v>
      </c>
      <c r="M1" s="80" t="s">
        <v>5</v>
      </c>
      <c r="N1" s="80" t="s">
        <v>48</v>
      </c>
      <c r="O1" s="80" t="s">
        <v>49</v>
      </c>
      <c r="P1" s="80" t="s">
        <v>50</v>
      </c>
      <c r="Q1" s="80" t="s">
        <v>51</v>
      </c>
      <c r="R1" s="80" t="s">
        <v>52</v>
      </c>
      <c r="S1" s="80" t="s">
        <v>53</v>
      </c>
      <c r="T1" s="80" t="s">
        <v>54</v>
      </c>
      <c r="U1" s="80" t="s">
        <v>55</v>
      </c>
      <c r="V1" s="80" t="s">
        <v>56</v>
      </c>
      <c r="W1" s="80" t="s">
        <v>57</v>
      </c>
      <c r="X1" s="80" t="s">
        <v>58</v>
      </c>
      <c r="Y1" s="80" t="s">
        <v>59</v>
      </c>
    </row>
    <row r="2" spans="1:25" x14ac:dyDescent="0.2">
      <c r="A2" s="126" t="str">
        <f>'general info'!D2</f>
        <v>Hypechiniscus flavus</v>
      </c>
      <c r="B2" s="119" t="str">
        <f>'general info'!D3</f>
        <v>JP.006</v>
      </c>
      <c r="C2" s="98" t="str">
        <f>females!B1</f>
        <v>1 (HOL)</v>
      </c>
      <c r="D2" s="99">
        <f>IF(females!B3&gt;0,females!B3,"")</f>
        <v>208</v>
      </c>
      <c r="E2" s="103">
        <f>IF(females!B4&gt;0,females!B4,"")</f>
        <v>22.6</v>
      </c>
      <c r="F2" s="103">
        <f>IF(females!B6&gt;0,females!B6,"")</f>
        <v>10.6</v>
      </c>
      <c r="G2" s="103">
        <f>IF(females!B7&gt;0,females!B7,"")</f>
        <v>8.5</v>
      </c>
      <c r="H2" s="103">
        <f>IF(females!B8&gt;0,females!B8,"")</f>
        <v>16.5</v>
      </c>
      <c r="I2" s="103">
        <f>IF(females!B9&gt;0,females!B9,"")</f>
        <v>6</v>
      </c>
      <c r="J2" s="103">
        <f>IF(females!B10&gt;0,females!B10,"")</f>
        <v>21.8</v>
      </c>
      <c r="K2" s="104">
        <f>IF(females!B11&gt;0,females!B11,"")</f>
        <v>0.10480769230769231</v>
      </c>
      <c r="L2" s="105">
        <f>IF(females!B12&gt;0,females!B12,"")</f>
        <v>0.64242424242424245</v>
      </c>
      <c r="M2" s="103">
        <f>IF(females!B14&gt;0,females!B14,"")</f>
        <v>2.4</v>
      </c>
      <c r="N2" s="103">
        <f>IF(females!B16&gt;0,females!B16,"")</f>
        <v>10.3</v>
      </c>
      <c r="O2" s="103">
        <f>IF(females!B17&gt;0,females!B17,"")</f>
        <v>2.2000000000000002</v>
      </c>
      <c r="P2" s="104">
        <f>IF(females!B18&gt;0,females!B18,"")</f>
        <v>0.21359223300970875</v>
      </c>
      <c r="Q2" s="103">
        <f>IF(females!B20&gt;0,females!B20,"")</f>
        <v>10.7</v>
      </c>
      <c r="R2" s="103">
        <f>IF(females!B21&gt;0,females!B21,"")</f>
        <v>2</v>
      </c>
      <c r="S2" s="104">
        <f>IF(females!B22&gt;0,females!B22,"")</f>
        <v>0.18691588785046731</v>
      </c>
      <c r="T2" s="103">
        <f>IF(females!B24&gt;0,females!B24,"")</f>
        <v>10.5</v>
      </c>
      <c r="U2" s="106" t="str">
        <f>IF(females!B25&gt;0,females!B25,"")</f>
        <v/>
      </c>
      <c r="V2" s="107" t="str">
        <f>IF(females!B26&gt;0,females!B26,"")</f>
        <v/>
      </c>
      <c r="W2" s="106">
        <f>IF(females!B28&gt;0,females!B28,"")</f>
        <v>11.6</v>
      </c>
      <c r="X2" s="106" t="str">
        <f>IF(females!B29&gt;0,females!B29,"")</f>
        <v/>
      </c>
      <c r="Y2" s="107" t="str">
        <f>IF(females!B30&gt;0,females!B30,"")</f>
        <v/>
      </c>
    </row>
    <row r="3" spans="1:25" x14ac:dyDescent="0.2">
      <c r="A3" s="125" t="str">
        <f t="shared" ref="A3:B16" si="0">A$2</f>
        <v>Hypechiniscus flavus</v>
      </c>
      <c r="B3" s="77" t="str">
        <f>B$2</f>
        <v>JP.006</v>
      </c>
      <c r="C3" s="98">
        <f>females!D1</f>
        <v>2</v>
      </c>
      <c r="D3" s="99">
        <f>IF(females!D3&gt;0,females!D3,"")</f>
        <v>207</v>
      </c>
      <c r="E3" s="108">
        <f>IF(females!D4&gt;0,females!D4,"")</f>
        <v>20</v>
      </c>
      <c r="F3" s="108" t="str">
        <f>IF(females!D6&gt;0,females!D6,"")</f>
        <v/>
      </c>
      <c r="G3" s="108">
        <f>IF(females!D7&gt;0,females!D7,"")</f>
        <v>5.4</v>
      </c>
      <c r="H3" s="108">
        <f>IF(females!D8&gt;0,females!D8,"")</f>
        <v>16.3</v>
      </c>
      <c r="I3" s="108">
        <f>IF(females!D9&gt;0,females!D9,"")</f>
        <v>4.5999999999999996</v>
      </c>
      <c r="J3" s="108">
        <f>IF(females!D10&gt;0,females!D10,"")</f>
        <v>20.3</v>
      </c>
      <c r="K3" s="107">
        <f>IF(females!D11&gt;0,females!D11,"")</f>
        <v>9.8067632850241546E-2</v>
      </c>
      <c r="L3" s="109" t="str">
        <f>IF(females!D12&gt;0,females!D12,"")</f>
        <v/>
      </c>
      <c r="M3" s="108">
        <f>IF(females!D14&gt;0,females!D14,"")</f>
        <v>2.6</v>
      </c>
      <c r="N3" s="108">
        <f>IF(females!D16&gt;0,females!D16,"")</f>
        <v>9.1</v>
      </c>
      <c r="O3" s="108">
        <f>IF(females!D17&gt;0,females!D17,"")</f>
        <v>2.2999999999999998</v>
      </c>
      <c r="P3" s="107">
        <f>IF(females!D18&gt;0,females!D18,"")</f>
        <v>0.25274725274725274</v>
      </c>
      <c r="Q3" s="108">
        <f>IF(females!D20&gt;0,females!D20,"")</f>
        <v>10</v>
      </c>
      <c r="R3" s="108" t="str">
        <f>IF(females!D21&gt;0,females!D21,"")</f>
        <v/>
      </c>
      <c r="S3" s="107" t="str">
        <f>IF(females!D22&gt;0,females!D22,"")</f>
        <v/>
      </c>
      <c r="T3" s="108">
        <f>IF(females!D24&gt;0,females!D24,"")</f>
        <v>10.199999999999999</v>
      </c>
      <c r="U3" s="106" t="str">
        <f>IF(females!D25&gt;0,females!D25,"")</f>
        <v/>
      </c>
      <c r="V3" s="107" t="str">
        <f>IF(females!D26&gt;0,females!D26,"")</f>
        <v/>
      </c>
      <c r="W3" s="106">
        <f>IF(females!D28&gt;0,females!D28,"")</f>
        <v>11.3</v>
      </c>
      <c r="X3" s="106" t="str">
        <f>IF(females!D29&gt;0,females!D29,"")</f>
        <v/>
      </c>
      <c r="Y3" s="107" t="str">
        <f>IF(females!D30&gt;0,females!D30,"")</f>
        <v/>
      </c>
    </row>
    <row r="4" spans="1:25" x14ac:dyDescent="0.2">
      <c r="A4" s="125" t="str">
        <f t="shared" si="0"/>
        <v>Hypechiniscus flavus</v>
      </c>
      <c r="B4" s="77" t="str">
        <f t="shared" si="0"/>
        <v>JP.006</v>
      </c>
      <c r="C4" s="98">
        <f>females!F1</f>
        <v>3</v>
      </c>
      <c r="D4" s="99">
        <f>IF(females!F3&gt;0,females!F3,"")</f>
        <v>186</v>
      </c>
      <c r="E4" s="108">
        <f>IF(females!F4&gt;0,females!F4,"")</f>
        <v>21.3</v>
      </c>
      <c r="F4" s="108" t="str">
        <f>IF(females!F6&gt;0,females!F6,"")</f>
        <v/>
      </c>
      <c r="G4" s="108">
        <f>IF(females!F7&gt;0,females!F7,"")</f>
        <v>5.9</v>
      </c>
      <c r="H4" s="108">
        <f>IF(females!F8&gt;0,females!F8,"")</f>
        <v>12.6</v>
      </c>
      <c r="I4" s="108">
        <f>IF(females!F9&gt;0,females!F9,"")</f>
        <v>5.3</v>
      </c>
      <c r="J4" s="108">
        <f>IF(females!F10&gt;0,females!F10,"")</f>
        <v>17.5</v>
      </c>
      <c r="K4" s="107">
        <f>IF(females!F11&gt;0,females!F11,"")</f>
        <v>9.4086021505376344E-2</v>
      </c>
      <c r="L4" s="109" t="str">
        <f>IF(females!F12&gt;0,females!F12,"")</f>
        <v/>
      </c>
      <c r="M4" s="108" t="str">
        <f>IF(females!F14&gt;0,females!F14,"")</f>
        <v/>
      </c>
      <c r="N4" s="108">
        <f>IF(females!F16&gt;0,females!F16,"")</f>
        <v>8.6999999999999993</v>
      </c>
      <c r="O4" s="108" t="str">
        <f>IF(females!F17&gt;0,females!F17,"")</f>
        <v/>
      </c>
      <c r="P4" s="107" t="str">
        <f>IF(females!F18&gt;0,females!F18,"")</f>
        <v/>
      </c>
      <c r="Q4" s="108">
        <f>IF(females!F20&gt;0,females!F20,"")</f>
        <v>8.3000000000000007</v>
      </c>
      <c r="R4" s="108">
        <f>IF(females!F21&gt;0,females!F21,"")</f>
        <v>1.4</v>
      </c>
      <c r="S4" s="107">
        <f>IF(females!F22&gt;0,females!F22,"")</f>
        <v>0.16867469879518071</v>
      </c>
      <c r="T4" s="108">
        <f>IF(females!F24&gt;0,females!F24,"")</f>
        <v>8.5</v>
      </c>
      <c r="U4" s="106">
        <f>IF(females!F25&gt;0,females!F25,"")</f>
        <v>1.7</v>
      </c>
      <c r="V4" s="107">
        <f>IF(females!F26&gt;0,females!F26,"")</f>
        <v>0.19999999999999998</v>
      </c>
      <c r="W4" s="106">
        <f>IF(females!F28&gt;0,females!F28,"")</f>
        <v>9.1</v>
      </c>
      <c r="X4" s="106" t="str">
        <f>IF(females!F29&gt;0,females!F29,"")</f>
        <v/>
      </c>
      <c r="Y4" s="107" t="str">
        <f>IF(females!F30&gt;0,females!F30,"")</f>
        <v/>
      </c>
    </row>
    <row r="5" spans="1:25" x14ac:dyDescent="0.2">
      <c r="A5" s="125" t="str">
        <f t="shared" si="0"/>
        <v>Hypechiniscus flavus</v>
      </c>
      <c r="B5" s="77" t="str">
        <f t="shared" si="0"/>
        <v>JP.006</v>
      </c>
      <c r="C5" s="98">
        <f>females!H1</f>
        <v>4</v>
      </c>
      <c r="D5" s="99">
        <f>IF(females!H3&gt;0,females!H3,"")</f>
        <v>197</v>
      </c>
      <c r="E5" s="108">
        <f>IF(females!H4&gt;0,females!H4,"")</f>
        <v>20.7</v>
      </c>
      <c r="F5" s="108">
        <f>IF(females!H6&gt;0,females!H6,"")</f>
        <v>7.9</v>
      </c>
      <c r="G5" s="108">
        <f>IF(females!H7&gt;0,females!H7,"")</f>
        <v>5</v>
      </c>
      <c r="H5" s="108" t="str">
        <f>IF(females!H8&gt;0,females!H8,"")</f>
        <v/>
      </c>
      <c r="I5" s="108">
        <f>IF(females!H9&gt;0,females!H9,"")</f>
        <v>4.9000000000000004</v>
      </c>
      <c r="J5" s="108">
        <f>IF(females!H10&gt;0,females!H10,"")</f>
        <v>17.3</v>
      </c>
      <c r="K5" s="107">
        <f>IF(females!H11&gt;0,females!H11,"")</f>
        <v>8.7817258883248733E-2</v>
      </c>
      <c r="L5" s="109" t="str">
        <f>IF(females!H12&gt;0,females!H12,"")</f>
        <v/>
      </c>
      <c r="M5" s="108">
        <f>IF(females!H14&gt;0,females!H14,"")</f>
        <v>3.6</v>
      </c>
      <c r="N5" s="108">
        <f>IF(females!H16&gt;0,females!H16,"")</f>
        <v>10.4</v>
      </c>
      <c r="O5" s="108">
        <f>IF(females!H17&gt;0,females!H17,"")</f>
        <v>1.7</v>
      </c>
      <c r="P5" s="107">
        <f>IF(females!H18&gt;0,females!H18,"")</f>
        <v>0.16346153846153846</v>
      </c>
      <c r="Q5" s="108">
        <f>IF(females!H20&gt;0,females!H20,"")</f>
        <v>10.3</v>
      </c>
      <c r="R5" s="108">
        <f>IF(females!H21&gt;0,females!H21,"")</f>
        <v>1.8</v>
      </c>
      <c r="S5" s="107">
        <f>IF(females!H22&gt;0,females!H22,"")</f>
        <v>0.17475728155339806</v>
      </c>
      <c r="T5" s="108">
        <f>IF(females!H24&gt;0,females!H24,"")</f>
        <v>10</v>
      </c>
      <c r="U5" s="106">
        <f>IF(females!H25&gt;0,females!H25,"")</f>
        <v>1.6</v>
      </c>
      <c r="V5" s="107">
        <f>IF(females!H26&gt;0,females!H26,"")</f>
        <v>0.16</v>
      </c>
      <c r="W5" s="106">
        <f>IF(females!H28&gt;0,females!H28,"")</f>
        <v>11.2</v>
      </c>
      <c r="X5" s="106" t="str">
        <f>IF(females!H29&gt;0,females!H29,"")</f>
        <v/>
      </c>
      <c r="Y5" s="107" t="str">
        <f>IF(females!H30&gt;0,females!H30,"")</f>
        <v/>
      </c>
    </row>
    <row r="6" spans="1:25" x14ac:dyDescent="0.2">
      <c r="A6" s="125" t="str">
        <f t="shared" si="0"/>
        <v>Hypechiniscus flavus</v>
      </c>
      <c r="B6" s="77" t="str">
        <f t="shared" si="0"/>
        <v>JP.006</v>
      </c>
      <c r="C6" s="98">
        <f>females!J1</f>
        <v>5</v>
      </c>
      <c r="D6" s="99">
        <f>IF(females!J3&gt;0,females!J3,"")</f>
        <v>212</v>
      </c>
      <c r="E6" s="108">
        <f>IF(females!J4&gt;0,females!J4,"")</f>
        <v>21.9</v>
      </c>
      <c r="F6" s="108">
        <f>IF(females!J6&gt;0,females!J6,"")</f>
        <v>9.3000000000000007</v>
      </c>
      <c r="G6" s="108">
        <f>IF(females!J7&gt;0,females!J7,"")</f>
        <v>5.9</v>
      </c>
      <c r="H6" s="108">
        <f>IF(females!J8&gt;0,females!J8,"")</f>
        <v>14.3</v>
      </c>
      <c r="I6" s="108">
        <f>IF(females!J9&gt;0,females!J9,"")</f>
        <v>4.4000000000000004</v>
      </c>
      <c r="J6" s="108">
        <f>IF(females!J10&gt;0,females!J10,"")</f>
        <v>17.3</v>
      </c>
      <c r="K6" s="107">
        <f>IF(females!J11&gt;0,females!J11,"")</f>
        <v>8.160377358490567E-2</v>
      </c>
      <c r="L6" s="109">
        <f>IF(females!J12&gt;0,females!J12,"")</f>
        <v>0.65034965034965042</v>
      </c>
      <c r="M6" s="108">
        <f>IF(females!J14&gt;0,females!J14,"")</f>
        <v>2.9</v>
      </c>
      <c r="N6" s="108">
        <f>IF(females!J16&gt;0,females!J16,"")</f>
        <v>9.6</v>
      </c>
      <c r="O6" s="108">
        <f>IF(females!J17&gt;0,females!J17,"")</f>
        <v>1.7</v>
      </c>
      <c r="P6" s="107">
        <f>IF(females!J18&gt;0,females!J18,"")</f>
        <v>0.17708333333333334</v>
      </c>
      <c r="Q6" s="108">
        <f>IF(females!J20&gt;0,females!J20,"")</f>
        <v>9.9</v>
      </c>
      <c r="R6" s="108">
        <f>IF(females!J21&gt;0,females!J21,"")</f>
        <v>1.3</v>
      </c>
      <c r="S6" s="107">
        <f>IF(females!J22&gt;0,females!J22,"")</f>
        <v>0.13131313131313133</v>
      </c>
      <c r="T6" s="108">
        <f>IF(females!J24&gt;0,females!J24,"")</f>
        <v>10.3</v>
      </c>
      <c r="U6" s="106">
        <f>IF(females!J25&gt;0,females!J25,"")</f>
        <v>1.7</v>
      </c>
      <c r="V6" s="107">
        <f>IF(females!J26&gt;0,females!J26,"")</f>
        <v>0.16504854368932037</v>
      </c>
      <c r="W6" s="106">
        <f>IF(females!J28&gt;0,females!J28,"")</f>
        <v>11.4</v>
      </c>
      <c r="X6" s="106" t="str">
        <f>IF(females!J29&gt;0,females!J29,"")</f>
        <v/>
      </c>
      <c r="Y6" s="107" t="str">
        <f>IF(females!J30&gt;0,females!J30,"")</f>
        <v/>
      </c>
    </row>
    <row r="7" spans="1:25" x14ac:dyDescent="0.2">
      <c r="A7" s="125" t="str">
        <f t="shared" si="0"/>
        <v>Hypechiniscus flavus</v>
      </c>
      <c r="B7" s="77" t="str">
        <f t="shared" si="0"/>
        <v>JP.006</v>
      </c>
      <c r="C7" s="98">
        <f>females!L1</f>
        <v>6</v>
      </c>
      <c r="D7" s="99">
        <f>IF(females!L3&gt;0,females!L3,"")</f>
        <v>195</v>
      </c>
      <c r="E7" s="108">
        <f>IF(females!L4&gt;0,females!L4,"")</f>
        <v>23.2</v>
      </c>
      <c r="F7" s="108">
        <f>IF(females!L6&gt;0,females!L6,"")</f>
        <v>8.1999999999999993</v>
      </c>
      <c r="G7" s="108">
        <f>IF(females!L7&gt;0,females!L7,"")</f>
        <v>5.8</v>
      </c>
      <c r="H7" s="108">
        <f>IF(females!L8&gt;0,females!L8,"")</f>
        <v>16</v>
      </c>
      <c r="I7" s="108">
        <f>IF(females!L9&gt;0,females!L9,"")</f>
        <v>4.4000000000000004</v>
      </c>
      <c r="J7" s="108">
        <f>IF(females!L10&gt;0,females!L10,"")</f>
        <v>19.899999999999999</v>
      </c>
      <c r="K7" s="107">
        <f>IF(females!L11&gt;0,females!L11,"")</f>
        <v>0.10205128205128204</v>
      </c>
      <c r="L7" s="109">
        <f>IF(females!L12&gt;0,females!L12,"")</f>
        <v>0.51249999999999996</v>
      </c>
      <c r="M7" s="108">
        <f>IF(females!L14&gt;0,females!L14,"")</f>
        <v>2.2000000000000002</v>
      </c>
      <c r="N7" s="108">
        <f>IF(females!L16&gt;0,females!L16,"")</f>
        <v>9.6999999999999993</v>
      </c>
      <c r="O7" s="108">
        <f>IF(females!L17&gt;0,females!L17,"")</f>
        <v>1.4</v>
      </c>
      <c r="P7" s="107">
        <f>IF(females!L18&gt;0,females!L18,"")</f>
        <v>0.14432989690721651</v>
      </c>
      <c r="Q7" s="108">
        <f>IF(females!L20&gt;0,females!L20,"")</f>
        <v>9.4</v>
      </c>
      <c r="R7" s="108">
        <f>IF(females!L21&gt;0,females!L21,"")</f>
        <v>1.7</v>
      </c>
      <c r="S7" s="107">
        <f>IF(females!L22&gt;0,females!L22,"")</f>
        <v>0.18085106382978722</v>
      </c>
      <c r="T7" s="108">
        <f>IF(females!L24&gt;0,females!L24,"")</f>
        <v>9.6999999999999993</v>
      </c>
      <c r="U7" s="106">
        <f>IF(females!L25&gt;0,females!L25,"")</f>
        <v>1.6</v>
      </c>
      <c r="V7" s="107">
        <f>IF(females!L26&gt;0,females!L26,"")</f>
        <v>0.16494845360824745</v>
      </c>
      <c r="W7" s="106">
        <f>IF(females!L28&gt;0,females!L28,"")</f>
        <v>11.4</v>
      </c>
      <c r="X7" s="106">
        <f>IF(females!L29&gt;0,females!L29,"")</f>
        <v>2.1</v>
      </c>
      <c r="Y7" s="107">
        <f>IF(females!L30&gt;0,females!L30,"")</f>
        <v>0.18421052631578946</v>
      </c>
    </row>
    <row r="8" spans="1:25" x14ac:dyDescent="0.2">
      <c r="A8" s="125" t="str">
        <f t="shared" si="0"/>
        <v>Hypechiniscus flavus</v>
      </c>
      <c r="B8" s="77" t="str">
        <f t="shared" si="0"/>
        <v>JP.006</v>
      </c>
      <c r="C8" s="98">
        <f>females!N1</f>
        <v>7</v>
      </c>
      <c r="D8" s="99">
        <f>IF(females!N3&gt;0,females!N3,"")</f>
        <v>229</v>
      </c>
      <c r="E8" s="108">
        <f>IF(females!N4&gt;0,females!N4,"")</f>
        <v>23.1</v>
      </c>
      <c r="F8" s="108">
        <f>IF(females!N6&gt;0,females!N6,"")</f>
        <v>9.4</v>
      </c>
      <c r="G8" s="108">
        <f>IF(females!N7&gt;0,females!N7,"")</f>
        <v>5.6</v>
      </c>
      <c r="H8" s="108">
        <f>IF(females!N8&gt;0,females!N8,"")</f>
        <v>16</v>
      </c>
      <c r="I8" s="108">
        <f>IF(females!N9&gt;0,females!N9,"")</f>
        <v>4.9000000000000004</v>
      </c>
      <c r="J8" s="108">
        <f>IF(females!N10&gt;0,females!N10,"")</f>
        <v>22.7</v>
      </c>
      <c r="K8" s="107">
        <f>IF(females!N11&gt;0,females!N11,"")</f>
        <v>9.9126637554585145E-2</v>
      </c>
      <c r="L8" s="109">
        <f>IF(females!N12&gt;0,females!N12,"")</f>
        <v>0.58750000000000002</v>
      </c>
      <c r="M8" s="108">
        <f>IF(females!N14&gt;0,females!N14,"")</f>
        <v>3.4</v>
      </c>
      <c r="N8" s="108">
        <f>IF(females!N16&gt;0,females!N16,"")</f>
        <v>10.9</v>
      </c>
      <c r="O8" s="108" t="str">
        <f>IF(females!N17&gt;0,females!N17,"")</f>
        <v/>
      </c>
      <c r="P8" s="107" t="str">
        <f>IF(females!N18&gt;0,females!N18,"")</f>
        <v/>
      </c>
      <c r="Q8" s="108">
        <f>IF(females!N20&gt;0,females!N20,"")</f>
        <v>10.7</v>
      </c>
      <c r="R8" s="108" t="str">
        <f>IF(females!N21&gt;0,females!N21,"")</f>
        <v/>
      </c>
      <c r="S8" s="107" t="str">
        <f>IF(females!N22&gt;0,females!N22,"")</f>
        <v/>
      </c>
      <c r="T8" s="108">
        <f>IF(females!N24&gt;0,females!N24,"")</f>
        <v>10.3</v>
      </c>
      <c r="U8" s="106" t="str">
        <f>IF(females!N25&gt;0,females!N25,"")</f>
        <v/>
      </c>
      <c r="V8" s="107" t="str">
        <f>IF(females!N26&gt;0,females!N26,"")</f>
        <v/>
      </c>
      <c r="W8" s="106">
        <f>IF(females!N28&gt;0,females!N28,"")</f>
        <v>12.2</v>
      </c>
      <c r="X8" s="106">
        <f>IF(females!N29&gt;0,females!N29,"")</f>
        <v>2</v>
      </c>
      <c r="Y8" s="107">
        <f>IF(females!N30&gt;0,females!N30,"")</f>
        <v>0.16393442622950821</v>
      </c>
    </row>
    <row r="9" spans="1:25" x14ac:dyDescent="0.2">
      <c r="A9" s="125" t="str">
        <f t="shared" si="0"/>
        <v>Hypechiniscus flavus</v>
      </c>
      <c r="B9" s="77" t="str">
        <f t="shared" si="0"/>
        <v>JP.006</v>
      </c>
      <c r="C9" s="98">
        <f>females!P1</f>
        <v>8</v>
      </c>
      <c r="D9" s="99">
        <f>IF(females!P3&gt;0,females!P3,"")</f>
        <v>192</v>
      </c>
      <c r="E9" s="108">
        <f>IF(females!P4&gt;0,females!P4,"")</f>
        <v>23.7</v>
      </c>
      <c r="F9" s="108">
        <f>IF(females!P6&gt;0,females!P6,"")</f>
        <v>11</v>
      </c>
      <c r="G9" s="108">
        <f>IF(females!P7&gt;0,females!P7,"")</f>
        <v>4.9000000000000004</v>
      </c>
      <c r="H9" s="108">
        <f>IF(females!P8&gt;0,females!P8,"")</f>
        <v>19.3</v>
      </c>
      <c r="I9" s="108">
        <f>IF(females!P9&gt;0,females!P9,"")</f>
        <v>4.4000000000000004</v>
      </c>
      <c r="J9" s="108">
        <f>IF(females!P10&gt;0,females!P10,"")</f>
        <v>24.8</v>
      </c>
      <c r="K9" s="107">
        <f>IF(females!P11&gt;0,females!P11,"")</f>
        <v>0.12916666666666668</v>
      </c>
      <c r="L9" s="109">
        <f>IF(females!P12&gt;0,females!P12,"")</f>
        <v>0.56994818652849744</v>
      </c>
      <c r="M9" s="108">
        <f>IF(females!P14&gt;0,females!P14,"")</f>
        <v>3</v>
      </c>
      <c r="N9" s="108">
        <f>IF(females!P16&gt;0,females!P16,"")</f>
        <v>10.199999999999999</v>
      </c>
      <c r="O9" s="108" t="str">
        <f>IF(females!P17&gt;0,females!P17,"")</f>
        <v/>
      </c>
      <c r="P9" s="107" t="str">
        <f>IF(females!P18&gt;0,females!P18,"")</f>
        <v/>
      </c>
      <c r="Q9" s="108">
        <f>IF(females!P20&gt;0,females!P20,"")</f>
        <v>10</v>
      </c>
      <c r="R9" s="108" t="str">
        <f>IF(females!P21&gt;0,females!P21,"")</f>
        <v/>
      </c>
      <c r="S9" s="107" t="str">
        <f>IF(females!P22&gt;0,females!P22,"")</f>
        <v/>
      </c>
      <c r="T9" s="108">
        <f>IF(females!P24&gt;0,females!P24,"")</f>
        <v>9.9</v>
      </c>
      <c r="U9" s="106" t="str">
        <f>IF(females!P25&gt;0,females!P25,"")</f>
        <v/>
      </c>
      <c r="V9" s="107" t="str">
        <f>IF(females!P26&gt;0,females!P26,"")</f>
        <v/>
      </c>
      <c r="W9" s="106">
        <f>IF(females!P28&gt;0,females!P28,"")</f>
        <v>10.9</v>
      </c>
      <c r="X9" s="106" t="str">
        <f>IF(females!P29&gt;0,females!P29,"")</f>
        <v/>
      </c>
      <c r="Y9" s="107" t="str">
        <f>IF(females!P30&gt;0,females!P30,"")</f>
        <v/>
      </c>
    </row>
    <row r="10" spans="1:25" x14ac:dyDescent="0.2">
      <c r="A10" s="125" t="str">
        <f t="shared" si="0"/>
        <v>Hypechiniscus flavus</v>
      </c>
      <c r="B10" s="77" t="str">
        <f t="shared" si="0"/>
        <v>JP.006</v>
      </c>
      <c r="C10" s="98">
        <f>females!R1</f>
        <v>9</v>
      </c>
      <c r="D10" s="99">
        <f>IF(females!R3&gt;0,females!R3,"")</f>
        <v>186</v>
      </c>
      <c r="E10" s="108">
        <f>IF(females!R4&gt;0,females!R4,"")</f>
        <v>20.399999999999999</v>
      </c>
      <c r="F10" s="108">
        <f>IF(females!R6&gt;0,females!R6,"")</f>
        <v>9.9</v>
      </c>
      <c r="G10" s="108">
        <f>IF(females!R7&gt;0,females!R7,"")</f>
        <v>5.2</v>
      </c>
      <c r="H10" s="108">
        <f>IF(females!R8&gt;0,females!R8,"")</f>
        <v>14.3</v>
      </c>
      <c r="I10" s="108">
        <f>IF(females!R9&gt;0,females!R9,"")</f>
        <v>3.8</v>
      </c>
      <c r="J10" s="108">
        <f>IF(females!R10&gt;0,females!R10,"")</f>
        <v>22</v>
      </c>
      <c r="K10" s="107">
        <f>IF(females!R11&gt;0,females!R11,"")</f>
        <v>0.11827956989247312</v>
      </c>
      <c r="L10" s="109">
        <f>IF(females!R12&gt;0,females!R12,"")</f>
        <v>0.69230769230769229</v>
      </c>
      <c r="M10" s="108">
        <f>IF(females!R14&gt;0,females!R14,"")</f>
        <v>3.6</v>
      </c>
      <c r="N10" s="108">
        <f>IF(females!R16&gt;0,females!R16,"")</f>
        <v>9.6999999999999993</v>
      </c>
      <c r="O10" s="108">
        <f>IF(females!R17&gt;0,females!R17,"")</f>
        <v>1.7</v>
      </c>
      <c r="P10" s="107">
        <f>IF(females!R18&gt;0,females!R18,"")</f>
        <v>0.1752577319587629</v>
      </c>
      <c r="Q10" s="108">
        <f>IF(females!R20&gt;0,females!R20,"")</f>
        <v>9.4</v>
      </c>
      <c r="R10" s="108">
        <f>IF(females!R21&gt;0,females!R21,"")</f>
        <v>1.6</v>
      </c>
      <c r="S10" s="107">
        <f>IF(females!R22&gt;0,females!R22,"")</f>
        <v>0.1702127659574468</v>
      </c>
      <c r="T10" s="108">
        <f>IF(females!R24&gt;0,females!R24,"")</f>
        <v>9.1999999999999993</v>
      </c>
      <c r="U10" s="106">
        <f>IF(females!R25&gt;0,females!R25,"")</f>
        <v>1.5</v>
      </c>
      <c r="V10" s="107">
        <f>IF(females!R26&gt;0,females!R26,"")</f>
        <v>0.16304347826086957</v>
      </c>
      <c r="W10" s="106">
        <f>IF(females!R28&gt;0,females!R28,"")</f>
        <v>9.6999999999999993</v>
      </c>
      <c r="X10" s="106" t="str">
        <f>IF(females!R29&gt;0,females!R29,"")</f>
        <v/>
      </c>
      <c r="Y10" s="107" t="str">
        <f>IF(females!R30&gt;0,females!R30,"")</f>
        <v/>
      </c>
    </row>
    <row r="11" spans="1:25" x14ac:dyDescent="0.2">
      <c r="A11" s="125" t="str">
        <f t="shared" si="0"/>
        <v>Hypechiniscus flavus</v>
      </c>
      <c r="B11" s="77" t="str">
        <f t="shared" si="0"/>
        <v>JP.006</v>
      </c>
      <c r="C11" s="98">
        <f>females!T1</f>
        <v>10</v>
      </c>
      <c r="D11" s="99">
        <f>IF(females!T3&gt;0,females!T3,"")</f>
        <v>190</v>
      </c>
      <c r="E11" s="108">
        <f>IF(females!T4&gt;0,females!T4,"")</f>
        <v>21.2</v>
      </c>
      <c r="F11" s="108">
        <f>IF(females!T6&gt;0,females!T6,"")</f>
        <v>9.1</v>
      </c>
      <c r="G11" s="108">
        <f>IF(females!T7&gt;0,females!T7,"")</f>
        <v>5.2</v>
      </c>
      <c r="H11" s="108">
        <f>IF(females!T8&gt;0,females!T8,"")</f>
        <v>16.399999999999999</v>
      </c>
      <c r="I11" s="108">
        <f>IF(females!T9&gt;0,females!T9,"")</f>
        <v>3.7</v>
      </c>
      <c r="J11" s="108">
        <f>IF(females!T10&gt;0,females!T10,"")</f>
        <v>21.4</v>
      </c>
      <c r="K11" s="107">
        <f>IF(females!T11&gt;0,females!T11,"")</f>
        <v>0.11263157894736842</v>
      </c>
      <c r="L11" s="109">
        <f>IF(females!T12&gt;0,females!T12,"")</f>
        <v>0.55487804878048785</v>
      </c>
      <c r="M11" s="108">
        <f>IF(females!T14&gt;0,females!T14,"")</f>
        <v>3.1</v>
      </c>
      <c r="N11" s="108">
        <f>IF(females!T16&gt;0,females!T16,"")</f>
        <v>9.1999999999999993</v>
      </c>
      <c r="O11" s="108">
        <f>IF(females!T17&gt;0,females!T17,"")</f>
        <v>1.3</v>
      </c>
      <c r="P11" s="107">
        <f>IF(females!T18&gt;0,females!T18,"")</f>
        <v>0.14130434782608697</v>
      </c>
      <c r="Q11" s="108">
        <f>IF(females!T20&gt;0,females!T20,"")</f>
        <v>9.4</v>
      </c>
      <c r="R11" s="108">
        <f>IF(females!T21&gt;0,females!T21,"")</f>
        <v>1.4</v>
      </c>
      <c r="S11" s="107">
        <f>IF(females!T22&gt;0,females!T22,"")</f>
        <v>0.14893617021276595</v>
      </c>
      <c r="T11" s="108">
        <f>IF(females!T24&gt;0,females!T24,"")</f>
        <v>9.6</v>
      </c>
      <c r="U11" s="106">
        <f>IF(females!T25&gt;0,females!T25,"")</f>
        <v>1.6</v>
      </c>
      <c r="V11" s="107">
        <f>IF(females!T26&gt;0,females!T26,"")</f>
        <v>0.16666666666666669</v>
      </c>
      <c r="W11" s="106">
        <f>IF(females!T28&gt;0,females!T28,"")</f>
        <v>10.9</v>
      </c>
      <c r="X11" s="106" t="str">
        <f>IF(females!T29&gt;0,females!T29,"")</f>
        <v/>
      </c>
      <c r="Y11" s="107" t="str">
        <f>IF(females!T30&gt;0,females!T30,"")</f>
        <v/>
      </c>
    </row>
    <row r="12" spans="1:25" x14ac:dyDescent="0.2">
      <c r="A12" s="125" t="str">
        <f t="shared" si="0"/>
        <v>Hypechiniscus flavus</v>
      </c>
      <c r="B12" s="77" t="str">
        <f t="shared" si="0"/>
        <v>JP.006</v>
      </c>
      <c r="C12" s="98">
        <f>females!V1</f>
        <v>11</v>
      </c>
      <c r="D12" s="99">
        <f>IF(females!V3&gt;0,females!V3,"")</f>
        <v>217</v>
      </c>
      <c r="E12" s="108">
        <f>IF(females!V4&gt;0,females!V4,"")</f>
        <v>23.3</v>
      </c>
      <c r="F12" s="108">
        <f>IF(females!V6&gt;0,females!V6,"")</f>
        <v>9.1</v>
      </c>
      <c r="G12" s="108">
        <f>IF(females!V7&gt;0,females!V7,"")</f>
        <v>5.6</v>
      </c>
      <c r="H12" s="108">
        <f>IF(females!V8&gt;0,females!V8,"")</f>
        <v>17.8</v>
      </c>
      <c r="I12" s="108">
        <f>IF(females!V9&gt;0,females!V9,"")</f>
        <v>4.5999999999999996</v>
      </c>
      <c r="J12" s="108">
        <f>IF(females!V10&gt;0,females!V10,"")</f>
        <v>19.7</v>
      </c>
      <c r="K12" s="107">
        <f>IF(females!V11&gt;0,females!V11,"")</f>
        <v>9.0783410138248838E-2</v>
      </c>
      <c r="L12" s="109">
        <f>IF(females!V12&gt;0,females!V12,"")</f>
        <v>0.51123595505617969</v>
      </c>
      <c r="M12" s="108">
        <f>IF(females!V14&gt;0,females!V14,"")</f>
        <v>2.8</v>
      </c>
      <c r="N12" s="108">
        <f>IF(females!V16&gt;0,females!V16,"")</f>
        <v>9.5</v>
      </c>
      <c r="O12" s="108" t="str">
        <f>IF(females!V17&gt;0,females!V17,"")</f>
        <v/>
      </c>
      <c r="P12" s="107" t="str">
        <f>IF(females!V18&gt;0,females!V18,"")</f>
        <v/>
      </c>
      <c r="Q12" s="108">
        <f>IF(females!V20&gt;0,females!V20,"")</f>
        <v>9.4</v>
      </c>
      <c r="R12" s="108">
        <f>IF(females!V21&gt;0,females!V21,"")</f>
        <v>1.6</v>
      </c>
      <c r="S12" s="107">
        <f>IF(females!V22&gt;0,females!V22,"")</f>
        <v>0.1702127659574468</v>
      </c>
      <c r="T12" s="108">
        <f>IF(females!V24&gt;0,females!V24,"")</f>
        <v>8.6</v>
      </c>
      <c r="U12" s="106">
        <f>IF(females!V25&gt;0,females!V25,"")</f>
        <v>1.6</v>
      </c>
      <c r="V12" s="107">
        <f>IF(females!V26&gt;0,females!V26,"")</f>
        <v>0.186046511627907</v>
      </c>
      <c r="W12" s="106">
        <f>IF(females!V28&gt;0,females!V28,"")</f>
        <v>10.199999999999999</v>
      </c>
      <c r="X12" s="106">
        <f>IF(females!V29&gt;0,females!V29,"")</f>
        <v>1.9</v>
      </c>
      <c r="Y12" s="107">
        <f>IF(females!V30&gt;0,females!V30,"")</f>
        <v>0.18627450980392157</v>
      </c>
    </row>
    <row r="13" spans="1:25" x14ac:dyDescent="0.2">
      <c r="A13" s="125" t="str">
        <f t="shared" si="0"/>
        <v>Hypechiniscus flavus</v>
      </c>
      <c r="B13" s="77" t="str">
        <f t="shared" si="0"/>
        <v>JP.006</v>
      </c>
      <c r="C13" s="98">
        <f>females!X1</f>
        <v>12</v>
      </c>
      <c r="D13" s="99">
        <f>IF(females!X3&gt;0,females!X3,"")</f>
        <v>215</v>
      </c>
      <c r="E13" s="108">
        <f>IF(females!X4&gt;0,females!X4,"")</f>
        <v>22.9</v>
      </c>
      <c r="F13" s="108">
        <f>IF(females!X6&gt;0,females!X6,"")</f>
        <v>10.199999999999999</v>
      </c>
      <c r="G13" s="108">
        <f>IF(females!X7&gt;0,females!X7,"")</f>
        <v>5.9</v>
      </c>
      <c r="H13" s="108">
        <f>IF(females!X8&gt;0,females!X8,"")</f>
        <v>15.7</v>
      </c>
      <c r="I13" s="108">
        <f>IF(females!X9&gt;0,females!X9,"")</f>
        <v>4.9000000000000004</v>
      </c>
      <c r="J13" s="108">
        <f>IF(females!X10&gt;0,females!X10,"")</f>
        <v>17.899999999999999</v>
      </c>
      <c r="K13" s="107">
        <f>IF(females!X11&gt;0,females!X11,"")</f>
        <v>8.325581395348837E-2</v>
      </c>
      <c r="L13" s="109">
        <f>IF(females!X12&gt;0,females!X12,"")</f>
        <v>0.64968152866242035</v>
      </c>
      <c r="M13" s="108">
        <f>IF(females!X14&gt;0,females!X14,"")</f>
        <v>2.7</v>
      </c>
      <c r="N13" s="108">
        <f>IF(females!X16&gt;0,females!X16,"")</f>
        <v>9.6999999999999993</v>
      </c>
      <c r="O13" s="108">
        <f>IF(females!X17&gt;0,females!X17,"")</f>
        <v>1.5</v>
      </c>
      <c r="P13" s="107">
        <f>IF(females!X18&gt;0,females!X18,"")</f>
        <v>0.15463917525773196</v>
      </c>
      <c r="Q13" s="108">
        <f>IF(females!X20&gt;0,females!X20,"")</f>
        <v>9.8000000000000007</v>
      </c>
      <c r="R13" s="108">
        <f>IF(females!X21&gt;0,females!X21,"")</f>
        <v>1.2</v>
      </c>
      <c r="S13" s="107">
        <f>IF(females!X22&gt;0,females!X22,"")</f>
        <v>0.12244897959183672</v>
      </c>
      <c r="T13" s="108">
        <f>IF(females!X24&gt;0,females!X24,"")</f>
        <v>9.1</v>
      </c>
      <c r="U13" s="106" t="str">
        <f>IF(females!X25&gt;0,females!X25,"")</f>
        <v/>
      </c>
      <c r="V13" s="107" t="str">
        <f>IF(females!X26&gt;0,females!X26,"")</f>
        <v/>
      </c>
      <c r="W13" s="106">
        <f>IF(females!X28&gt;0,females!X28,"")</f>
        <v>11</v>
      </c>
      <c r="X13" s="106" t="str">
        <f>IF(females!X29&gt;0,females!X29,"")</f>
        <v/>
      </c>
      <c r="Y13" s="107" t="str">
        <f>IF(females!X30&gt;0,females!X30,"")</f>
        <v/>
      </c>
    </row>
    <row r="14" spans="1:25" x14ac:dyDescent="0.2">
      <c r="A14" s="125" t="str">
        <f t="shared" si="0"/>
        <v>Hypechiniscus flavus</v>
      </c>
      <c r="B14" s="77" t="str">
        <f t="shared" si="0"/>
        <v>JP.006</v>
      </c>
      <c r="C14" s="98">
        <f>females!Z1</f>
        <v>13</v>
      </c>
      <c r="D14" s="99">
        <f>IF(females!Z3&gt;0,females!Z3,"")</f>
        <v>210</v>
      </c>
      <c r="E14" s="108">
        <f>IF(females!Z4&gt;0,females!Z4,"")</f>
        <v>21.3</v>
      </c>
      <c r="F14" s="108">
        <f>IF(females!Z6&gt;0,females!Z6,"")</f>
        <v>8.5</v>
      </c>
      <c r="G14" s="108">
        <f>IF(females!Z7&gt;0,females!Z7,"")</f>
        <v>6.3</v>
      </c>
      <c r="H14" s="108">
        <f>IF(females!Z8&gt;0,females!Z8,"")</f>
        <v>15.2</v>
      </c>
      <c r="I14" s="108">
        <f>IF(females!Z9&gt;0,females!Z9,"")</f>
        <v>4.5</v>
      </c>
      <c r="J14" s="108">
        <f>IF(females!Z10&gt;0,females!Z10,"")</f>
        <v>21.2</v>
      </c>
      <c r="K14" s="107">
        <f>IF(females!Z11&gt;0,females!Z11,"")</f>
        <v>0.10095238095238095</v>
      </c>
      <c r="L14" s="109">
        <f>IF(females!Z12&gt;0,females!Z12,"")</f>
        <v>0.55921052631578949</v>
      </c>
      <c r="M14" s="108">
        <f>IF(females!Z14&gt;0,females!Z14,"")</f>
        <v>2.5</v>
      </c>
      <c r="N14" s="108">
        <f>IF(females!Z16&gt;0,females!Z16,"")</f>
        <v>9.4</v>
      </c>
      <c r="O14" s="108">
        <f>IF(females!Z17&gt;0,females!Z17,"")</f>
        <v>1.4</v>
      </c>
      <c r="P14" s="107">
        <f>IF(females!Z18&gt;0,females!Z18,"")</f>
        <v>0.14893617021276595</v>
      </c>
      <c r="Q14" s="108">
        <f>IF(females!Z20&gt;0,females!Z20,"")</f>
        <v>9.6</v>
      </c>
      <c r="R14" s="108" t="str">
        <f>IF(females!Z21&gt;0,females!Z21,"")</f>
        <v/>
      </c>
      <c r="S14" s="107" t="str">
        <f>IF(females!Z22&gt;0,females!Z22,"")</f>
        <v/>
      </c>
      <c r="T14" s="108">
        <f>IF(females!Z24&gt;0,females!Z24,"")</f>
        <v>9.4</v>
      </c>
      <c r="U14" s="106">
        <f>IF(females!Z25&gt;0,females!Z25,"")</f>
        <v>1.2</v>
      </c>
      <c r="V14" s="107">
        <f>IF(females!Z26&gt;0,females!Z26,"")</f>
        <v>0.1276595744680851</v>
      </c>
      <c r="W14" s="106">
        <f>IF(females!Z28&gt;0,females!Z28,"")</f>
        <v>10.3</v>
      </c>
      <c r="X14" s="106" t="str">
        <f>IF(females!Z29&gt;0,females!Z29,"")</f>
        <v/>
      </c>
      <c r="Y14" s="107" t="str">
        <f>IF(females!Z30&gt;0,females!Z30,"")</f>
        <v/>
      </c>
    </row>
    <row r="15" spans="1:25" x14ac:dyDescent="0.2">
      <c r="A15" s="125" t="str">
        <f t="shared" si="0"/>
        <v>Hypechiniscus flavus</v>
      </c>
      <c r="B15" s="77" t="str">
        <f t="shared" si="0"/>
        <v>JP.006</v>
      </c>
      <c r="C15" s="98">
        <f>females!AB1</f>
        <v>14</v>
      </c>
      <c r="D15" s="99">
        <f>IF(females!AB3&gt;0,females!AB3,"")</f>
        <v>219</v>
      </c>
      <c r="E15" s="108">
        <f>IF(females!AB4&gt;0,females!AB4,"")</f>
        <v>20.5</v>
      </c>
      <c r="F15" s="108">
        <f>IF(females!AB6&gt;0,females!AB6,"")</f>
        <v>10.199999999999999</v>
      </c>
      <c r="G15" s="108">
        <f>IF(females!AB7&gt;0,females!AB7,"")</f>
        <v>6.1</v>
      </c>
      <c r="H15" s="108">
        <f>IF(females!AB8&gt;0,females!AB8,"")</f>
        <v>14.9</v>
      </c>
      <c r="I15" s="108">
        <f>IF(females!AB9&gt;0,females!AB9,"")</f>
        <v>4.4000000000000004</v>
      </c>
      <c r="J15" s="108">
        <f>IF(females!AB10&gt;0,females!AB10,"")</f>
        <v>18.100000000000001</v>
      </c>
      <c r="K15" s="107">
        <f>IF(females!AB11&gt;0,females!AB11,"")</f>
        <v>8.264840182648403E-2</v>
      </c>
      <c r="L15" s="109">
        <f>IF(females!AB12&gt;0,females!AB12,"")</f>
        <v>0.68456375838926165</v>
      </c>
      <c r="M15" s="108">
        <f>IF(females!AB14&gt;0,females!AB14,"")</f>
        <v>3.3</v>
      </c>
      <c r="N15" s="108">
        <f>IF(females!AB16&gt;0,females!AB16,"")</f>
        <v>9.5</v>
      </c>
      <c r="O15" s="108">
        <f>IF(females!AB17&gt;0,females!AB17,"")</f>
        <v>1.5</v>
      </c>
      <c r="P15" s="107">
        <f>IF(females!AB18&gt;0,females!AB18,"")</f>
        <v>0.15789473684210525</v>
      </c>
      <c r="Q15" s="108">
        <f>IF(females!AB20&gt;0,females!AB20,"")</f>
        <v>9.4</v>
      </c>
      <c r="R15" s="108">
        <f>IF(females!AB21&gt;0,females!AB21,"")</f>
        <v>1.5</v>
      </c>
      <c r="S15" s="107">
        <f>IF(females!AB22&gt;0,females!AB22,"")</f>
        <v>0.15957446808510636</v>
      </c>
      <c r="T15" s="108">
        <f>IF(females!AB24&gt;0,females!AB24,"")</f>
        <v>9.6</v>
      </c>
      <c r="U15" s="106">
        <f>IF(females!AB25&gt;0,females!AB25,"")</f>
        <v>1.7</v>
      </c>
      <c r="V15" s="107">
        <f>IF(females!AB26&gt;0,females!AB26,"")</f>
        <v>0.17708333333333334</v>
      </c>
      <c r="W15" s="106">
        <f>IF(females!AB28&gt;0,females!AB28,"")</f>
        <v>10.5</v>
      </c>
      <c r="X15" s="106" t="str">
        <f>IF(females!AB29&gt;0,females!AB29,"")</f>
        <v/>
      </c>
      <c r="Y15" s="107" t="str">
        <f>IF(females!AB30&gt;0,females!AB30,"")</f>
        <v/>
      </c>
    </row>
    <row r="16" spans="1:25" x14ac:dyDescent="0.2">
      <c r="A16" s="125" t="str">
        <f t="shared" si="0"/>
        <v>Hypechiniscus flavus</v>
      </c>
      <c r="B16" s="77" t="str">
        <f t="shared" si="0"/>
        <v>JP.006</v>
      </c>
      <c r="C16" s="98">
        <f>females!AD1</f>
        <v>15</v>
      </c>
      <c r="D16" s="99">
        <f>IF(females!AD3&gt;0,females!AD3,"")</f>
        <v>209</v>
      </c>
      <c r="E16" s="108">
        <f>IF(females!AD4&gt;0,females!AD4,"")</f>
        <v>22.9</v>
      </c>
      <c r="F16" s="108">
        <f>IF(females!AD6&gt;0,females!AD6,"")</f>
        <v>10.1</v>
      </c>
      <c r="G16" s="108">
        <f>IF(females!AD7&gt;0,females!AD7,"")</f>
        <v>7.1</v>
      </c>
      <c r="H16" s="108">
        <f>IF(females!AD8&gt;0,females!AD8,"")</f>
        <v>18.3</v>
      </c>
      <c r="I16" s="108">
        <f>IF(females!AD9&gt;0,females!AD9,"")</f>
        <v>5.8</v>
      </c>
      <c r="J16" s="108">
        <f>IF(females!AD10&gt;0,females!AD10,"")</f>
        <v>21.9</v>
      </c>
      <c r="K16" s="107">
        <f>IF(females!AD11&gt;0,females!AD11,"")</f>
        <v>0.1047846889952153</v>
      </c>
      <c r="L16" s="109">
        <f>IF(females!AD12&gt;0,females!AD12,"")</f>
        <v>0.55191256830601088</v>
      </c>
      <c r="M16" s="108" t="str">
        <f>IF(females!AD14&gt;0,females!AD14,"")</f>
        <v/>
      </c>
      <c r="N16" s="108">
        <f>IF(females!AD16&gt;0,females!AD16,"")</f>
        <v>9.6</v>
      </c>
      <c r="O16" s="108">
        <f>IF(females!AD17&gt;0,females!AD17,"")</f>
        <v>1.5</v>
      </c>
      <c r="P16" s="107">
        <f>IF(females!AD18&gt;0,females!AD18,"")</f>
        <v>0.15625</v>
      </c>
      <c r="Q16" s="108">
        <f>IF(females!AD20&gt;0,females!AD20,"")</f>
        <v>9.4</v>
      </c>
      <c r="R16" s="108">
        <f>IF(females!AD21&gt;0,females!AD21,"")</f>
        <v>1.5</v>
      </c>
      <c r="S16" s="107">
        <f>IF(females!AD22&gt;0,females!AD22,"")</f>
        <v>0.15957446808510636</v>
      </c>
      <c r="T16" s="108">
        <f>IF(females!AD24&gt;0,females!AD24,"")</f>
        <v>10.4</v>
      </c>
      <c r="U16" s="106" t="str">
        <f>IF(females!AD25&gt;0,females!AD25,"")</f>
        <v/>
      </c>
      <c r="V16" s="107" t="str">
        <f>IF(females!AD26&gt;0,females!AD26,"")</f>
        <v/>
      </c>
      <c r="W16" s="106">
        <f>IF(females!AD28&gt;0,females!AD28,"")</f>
        <v>9.9</v>
      </c>
      <c r="X16" s="106">
        <f>IF(females!AD29&gt;0,females!AD29,"")</f>
        <v>1.9</v>
      </c>
      <c r="Y16" s="107">
        <f>IF(females!AD30&gt;0,females!AD30,"")</f>
        <v>0.19191919191919191</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R16"/>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19.28515625" style="127" bestFit="1" customWidth="1"/>
    <col min="2" max="2" width="16.85546875" style="78" customWidth="1"/>
    <col min="3" max="3" width="9.140625" style="64"/>
    <col min="4" max="4" width="9.140625" style="63" customWidth="1"/>
    <col min="5" max="10" width="9.140625" style="63"/>
    <col min="11" max="18" width="6.7109375" style="63" customWidth="1"/>
    <col min="19" max="16384" width="9.140625" style="63"/>
  </cols>
  <sheetData>
    <row r="1" spans="1:18" ht="38.25" x14ac:dyDescent="0.2">
      <c r="A1" s="125" t="s">
        <v>46</v>
      </c>
      <c r="B1" s="79" t="s">
        <v>47</v>
      </c>
      <c r="C1" s="65" t="s">
        <v>30</v>
      </c>
      <c r="D1" s="80" t="s">
        <v>4</v>
      </c>
      <c r="E1" s="80" t="s">
        <v>31</v>
      </c>
      <c r="F1" s="80" t="s">
        <v>32</v>
      </c>
      <c r="G1" s="80" t="s">
        <v>33</v>
      </c>
      <c r="H1" s="80" t="s">
        <v>34</v>
      </c>
      <c r="I1" s="80" t="s">
        <v>35</v>
      </c>
      <c r="J1" s="80" t="s">
        <v>5</v>
      </c>
      <c r="K1" s="80" t="s">
        <v>48</v>
      </c>
      <c r="L1" s="80" t="s">
        <v>49</v>
      </c>
      <c r="M1" s="80" t="s">
        <v>51</v>
      </c>
      <c r="N1" s="80" t="s">
        <v>52</v>
      </c>
      <c r="O1" s="80" t="s">
        <v>54</v>
      </c>
      <c r="P1" s="80" t="s">
        <v>55</v>
      </c>
      <c r="Q1" s="80" t="s">
        <v>57</v>
      </c>
      <c r="R1" s="80" t="s">
        <v>58</v>
      </c>
    </row>
    <row r="2" spans="1:18" x14ac:dyDescent="0.2">
      <c r="A2" s="125" t="str">
        <f>'females_stats (μm)'!A$2</f>
        <v>Hypechiniscus flavus</v>
      </c>
      <c r="B2" s="76" t="str">
        <f>'females_stats (μm)'!B$2</f>
        <v>JP.006</v>
      </c>
      <c r="C2" s="98" t="str">
        <f>females!B1</f>
        <v>1 (HOL)</v>
      </c>
      <c r="D2" s="100">
        <f>IF(females!C3&gt;0,females!C3,"")</f>
        <v>920.35398230088492</v>
      </c>
      <c r="E2" s="110">
        <f>IF(females!C6&gt;0,females!C6,"")</f>
        <v>46.902654867256629</v>
      </c>
      <c r="F2" s="110">
        <f>IF(females!C7&gt;0,females!C7,"")</f>
        <v>37.610619469026545</v>
      </c>
      <c r="G2" s="110">
        <f>IF(females!C8&gt;0,females!C8,"")</f>
        <v>73.008849557522112</v>
      </c>
      <c r="H2" s="110">
        <f>IF(females!C9&gt;0,females!C9,"")</f>
        <v>26.548672566371678</v>
      </c>
      <c r="I2" s="110">
        <f>IF(females!C10&gt;0,females!C10,"")</f>
        <v>96.460176991150433</v>
      </c>
      <c r="J2" s="110">
        <f>IF(females!C14&gt;0,females!C14,"")</f>
        <v>10.619469026548671</v>
      </c>
      <c r="K2" s="110">
        <f>IF(females!C16&gt;0,females!C16,"")</f>
        <v>45.575221238938049</v>
      </c>
      <c r="L2" s="110">
        <f>IF(females!C17&gt;0,females!C17,"")</f>
        <v>9.7345132743362832</v>
      </c>
      <c r="M2" s="110">
        <f>IF(females!C20&gt;0,females!C20,"")</f>
        <v>47.345132743362825</v>
      </c>
      <c r="N2" s="110">
        <f>IF(females!C21&gt;0,females!C21,"")</f>
        <v>8.8495575221238933</v>
      </c>
      <c r="O2" s="110">
        <f>IF(females!C24&gt;0,females!C24,"")</f>
        <v>46.460176991150433</v>
      </c>
      <c r="P2" s="111" t="str">
        <f>IF(females!C25&gt;0,females!C25,"")</f>
        <v/>
      </c>
      <c r="Q2" s="111">
        <f>IF(females!C28&gt;0,females!C28,"")</f>
        <v>51.327433628318573</v>
      </c>
      <c r="R2" s="111" t="str">
        <f>IF(females!C29&gt;0,females!C29,"")</f>
        <v/>
      </c>
    </row>
    <row r="3" spans="1:18" x14ac:dyDescent="0.2">
      <c r="A3" s="125" t="str">
        <f>'females_stats (μm)'!A$2</f>
        <v>Hypechiniscus flavus</v>
      </c>
      <c r="B3" s="76" t="str">
        <f>'females_stats (μm)'!B$2</f>
        <v>JP.006</v>
      </c>
      <c r="C3" s="98">
        <f>females!D1</f>
        <v>2</v>
      </c>
      <c r="D3" s="100">
        <f>IF(females!E3&gt;0,females!E3,"")</f>
        <v>1035</v>
      </c>
      <c r="E3" s="111" t="str">
        <f>IF(females!E6&gt;0,females!E6,"")</f>
        <v/>
      </c>
      <c r="F3" s="111">
        <f>IF(females!E7&gt;0,females!E7,"")</f>
        <v>27</v>
      </c>
      <c r="G3" s="111">
        <f>IF(females!E8&gt;0,females!E8,"")</f>
        <v>81.5</v>
      </c>
      <c r="H3" s="111">
        <f>IF(females!E9&gt;0,females!E9,"")</f>
        <v>23</v>
      </c>
      <c r="I3" s="111">
        <f>IF(females!E10&gt;0,females!E10,"")</f>
        <v>101.50000000000001</v>
      </c>
      <c r="J3" s="111">
        <f>IF(females!E14&gt;0,females!E14,"")</f>
        <v>13</v>
      </c>
      <c r="K3" s="111">
        <f>IF(females!E16&gt;0,females!E16,"")</f>
        <v>45.499999999999993</v>
      </c>
      <c r="L3" s="111">
        <f>IF(females!E17&gt;0,females!E17,"")</f>
        <v>11.5</v>
      </c>
      <c r="M3" s="111">
        <f>IF(females!E20&gt;0,females!E20,"")</f>
        <v>50</v>
      </c>
      <c r="N3" s="111" t="str">
        <f>IF(females!E21&gt;0,females!E21,"")</f>
        <v/>
      </c>
      <c r="O3" s="111">
        <f>IF(females!E24&gt;0,females!E24,"")</f>
        <v>51</v>
      </c>
      <c r="P3" s="111" t="str">
        <f>IF(females!E25&gt;0,females!E25,"")</f>
        <v/>
      </c>
      <c r="Q3" s="111">
        <f>IF(females!E28&gt;0,females!E28,"")</f>
        <v>56.500000000000007</v>
      </c>
      <c r="R3" s="111" t="str">
        <f>IF(females!E29&gt;0,females!E29,"")</f>
        <v/>
      </c>
    </row>
    <row r="4" spans="1:18" x14ac:dyDescent="0.2">
      <c r="A4" s="125" t="str">
        <f>'females_stats (μm)'!A$2</f>
        <v>Hypechiniscus flavus</v>
      </c>
      <c r="B4" s="76" t="str">
        <f>'females_stats (μm)'!B$2</f>
        <v>JP.006</v>
      </c>
      <c r="C4" s="98">
        <f>females!F1</f>
        <v>3</v>
      </c>
      <c r="D4" s="100">
        <f>IF(females!G3&gt;0,females!G3,"")</f>
        <v>873.23943661971816</v>
      </c>
      <c r="E4" s="111" t="str">
        <f>IF(females!G6&gt;0,females!G6,"")</f>
        <v/>
      </c>
      <c r="F4" s="111">
        <f>IF(females!G7&gt;0,females!G7,"")</f>
        <v>27.699530516431924</v>
      </c>
      <c r="G4" s="111">
        <f>IF(females!G8&gt;0,females!G8,"")</f>
        <v>59.154929577464785</v>
      </c>
      <c r="H4" s="111">
        <f>IF(females!G9&gt;0,females!G9,"")</f>
        <v>24.88262910798122</v>
      </c>
      <c r="I4" s="111">
        <f>IF(females!G10&gt;0,females!G10,"")</f>
        <v>82.159624413145536</v>
      </c>
      <c r="J4" s="111" t="str">
        <f>IF(females!G14&gt;0,females!G14,"")</f>
        <v/>
      </c>
      <c r="K4" s="111">
        <f>IF(females!G16&gt;0,females!G16,"")</f>
        <v>40.845070422535208</v>
      </c>
      <c r="L4" s="111" t="str">
        <f>IF(females!G17&gt;0,females!G17,"")</f>
        <v/>
      </c>
      <c r="M4" s="111">
        <f>IF(females!G20&gt;0,females!G20,"")</f>
        <v>38.967136150234744</v>
      </c>
      <c r="N4" s="111">
        <f>IF(females!G21&gt;0,females!G21,"")</f>
        <v>6.5727699530516421</v>
      </c>
      <c r="O4" s="111">
        <f>IF(females!G24&gt;0,females!G24,"")</f>
        <v>39.906103286384976</v>
      </c>
      <c r="P4" s="111">
        <f>IF(females!G25&gt;0,females!G25,"")</f>
        <v>7.981220657276995</v>
      </c>
      <c r="Q4" s="111">
        <f>IF(females!G28&gt;0,females!G28,"")</f>
        <v>42.723004694835673</v>
      </c>
      <c r="R4" s="111" t="str">
        <f>IF(females!G29&gt;0,females!G29,"")</f>
        <v/>
      </c>
    </row>
    <row r="5" spans="1:18" x14ac:dyDescent="0.2">
      <c r="A5" s="125" t="str">
        <f>'females_stats (μm)'!A$2</f>
        <v>Hypechiniscus flavus</v>
      </c>
      <c r="B5" s="76" t="str">
        <f>'females_stats (μm)'!B$2</f>
        <v>JP.006</v>
      </c>
      <c r="C5" s="98">
        <f>females!H1</f>
        <v>4</v>
      </c>
      <c r="D5" s="100">
        <f>IF(females!I3&gt;0,females!I3,"")</f>
        <v>951.69082125603859</v>
      </c>
      <c r="E5" s="111">
        <f>IF(females!I6&gt;0,females!I6,"")</f>
        <v>38.164251207729471</v>
      </c>
      <c r="F5" s="111">
        <f>IF(females!I7&gt;0,females!I7,"")</f>
        <v>24.154589371980677</v>
      </c>
      <c r="G5" s="111" t="str">
        <f>IF(females!I8&gt;0,females!I8,"")</f>
        <v/>
      </c>
      <c r="H5" s="111">
        <f>IF(females!I9&gt;0,females!I9,"")</f>
        <v>23.671497584541065</v>
      </c>
      <c r="I5" s="111">
        <f>IF(females!I10&gt;0,females!I10,"")</f>
        <v>83.574879227053145</v>
      </c>
      <c r="J5" s="111">
        <f>IF(females!I14&gt;0,females!I14,"")</f>
        <v>17.39130434782609</v>
      </c>
      <c r="K5" s="111">
        <f>IF(females!I16&gt;0,females!I16,"")</f>
        <v>50.24154589371981</v>
      </c>
      <c r="L5" s="111">
        <f>IF(females!I17&gt;0,females!I17,"")</f>
        <v>8.2125603864734309</v>
      </c>
      <c r="M5" s="111">
        <f>IF(females!I20&gt;0,females!I20,"")</f>
        <v>49.758454106280197</v>
      </c>
      <c r="N5" s="111">
        <f>IF(females!I21&gt;0,females!I21,"")</f>
        <v>8.6956521739130448</v>
      </c>
      <c r="O5" s="111">
        <f>IF(females!I24&gt;0,females!I24,"")</f>
        <v>48.309178743961354</v>
      </c>
      <c r="P5" s="111">
        <f>IF(females!I25&gt;0,females!I25,"")</f>
        <v>7.729468599033817</v>
      </c>
      <c r="Q5" s="111">
        <f>IF(females!I28&gt;0,females!I28,"")</f>
        <v>54.106280193236714</v>
      </c>
      <c r="R5" s="111" t="str">
        <f>IF(females!I29&gt;0,females!I29,"")</f>
        <v/>
      </c>
    </row>
    <row r="6" spans="1:18" x14ac:dyDescent="0.2">
      <c r="A6" s="125" t="str">
        <f>'females_stats (μm)'!A$2</f>
        <v>Hypechiniscus flavus</v>
      </c>
      <c r="B6" s="76" t="str">
        <f>'females_stats (μm)'!B$2</f>
        <v>JP.006</v>
      </c>
      <c r="C6" s="98">
        <f>females!J1</f>
        <v>5</v>
      </c>
      <c r="D6" s="100">
        <f>IF(females!K3&gt;0,females!K3,"")</f>
        <v>968.03652968036533</v>
      </c>
      <c r="E6" s="111">
        <f>IF(females!K6&gt;0,females!K6,"")</f>
        <v>42.465753424657542</v>
      </c>
      <c r="F6" s="111">
        <f>IF(females!K7&gt;0,females!K7,"")</f>
        <v>26.940639269406397</v>
      </c>
      <c r="G6" s="111">
        <f>IF(females!K8&gt;0,females!K8,"")</f>
        <v>65.296803652968052</v>
      </c>
      <c r="H6" s="111">
        <f>IF(females!K9&gt;0,females!K9,"")</f>
        <v>20.091324200913245</v>
      </c>
      <c r="I6" s="111">
        <f>IF(females!K10&gt;0,females!K10,"")</f>
        <v>78.995433789954348</v>
      </c>
      <c r="J6" s="111">
        <f>IF(females!K14&gt;0,females!K14,"")</f>
        <v>13.24200913242009</v>
      </c>
      <c r="K6" s="111">
        <f>IF(females!K16&gt;0,females!K16,"")</f>
        <v>43.835616438356169</v>
      </c>
      <c r="L6" s="111">
        <f>IF(females!K17&gt;0,females!K17,"")</f>
        <v>7.7625570776255719</v>
      </c>
      <c r="M6" s="111">
        <f>IF(females!K20&gt;0,females!K20,"")</f>
        <v>45.205479452054796</v>
      </c>
      <c r="N6" s="111">
        <f>IF(females!K21&gt;0,females!K21,"")</f>
        <v>5.9360730593607309</v>
      </c>
      <c r="O6" s="111">
        <f>IF(females!K24&gt;0,females!K24,"")</f>
        <v>47.031963470319646</v>
      </c>
      <c r="P6" s="111">
        <f>IF(females!K25&gt;0,females!K25,"")</f>
        <v>7.7625570776255719</v>
      </c>
      <c r="Q6" s="111">
        <f>IF(females!K28&gt;0,females!K28,"")</f>
        <v>52.054794520547951</v>
      </c>
      <c r="R6" s="111" t="str">
        <f>IF(females!K29&gt;0,females!K29,"")</f>
        <v/>
      </c>
    </row>
    <row r="7" spans="1:18" x14ac:dyDescent="0.2">
      <c r="A7" s="125" t="str">
        <f>'females_stats (μm)'!A$2</f>
        <v>Hypechiniscus flavus</v>
      </c>
      <c r="B7" s="76" t="str">
        <f>'females_stats (μm)'!B$2</f>
        <v>JP.006</v>
      </c>
      <c r="C7" s="98">
        <f>females!L1</f>
        <v>6</v>
      </c>
      <c r="D7" s="100">
        <f>IF(females!M3&gt;0,females!M3,"")</f>
        <v>840.51724137931035</v>
      </c>
      <c r="E7" s="111">
        <f>IF(females!M6&gt;0,females!M6,"")</f>
        <v>35.344827586206897</v>
      </c>
      <c r="F7" s="111">
        <f>IF(females!M7&gt;0,females!M7,"")</f>
        <v>25</v>
      </c>
      <c r="G7" s="111">
        <f>IF(females!M8&gt;0,females!M8,"")</f>
        <v>68.965517241379317</v>
      </c>
      <c r="H7" s="111">
        <f>IF(females!M9&gt;0,females!M9,"")</f>
        <v>18.965517241379313</v>
      </c>
      <c r="I7" s="111">
        <f>IF(females!M10&gt;0,females!M10,"")</f>
        <v>85.775862068965509</v>
      </c>
      <c r="J7" s="111">
        <f>IF(females!M14&gt;0,females!M14,"")</f>
        <v>9.4827586206896566</v>
      </c>
      <c r="K7" s="111">
        <f>IF(females!M16&gt;0,females!M16,"")</f>
        <v>41.810344827586206</v>
      </c>
      <c r="L7" s="111">
        <f>IF(females!M17&gt;0,females!M17,"")</f>
        <v>6.0344827586206895</v>
      </c>
      <c r="M7" s="111">
        <f>IF(females!M20&gt;0,females!M20,"")</f>
        <v>40.517241379310349</v>
      </c>
      <c r="N7" s="111">
        <f>IF(females!M21&gt;0,females!M21,"")</f>
        <v>7.3275862068965507</v>
      </c>
      <c r="O7" s="111">
        <f>IF(females!M24&gt;0,females!M24,"")</f>
        <v>41.810344827586206</v>
      </c>
      <c r="P7" s="111">
        <f>IF(females!M25&gt;0,females!M25,"")</f>
        <v>6.8965517241379306</v>
      </c>
      <c r="Q7" s="111">
        <f>IF(females!M28&gt;0,females!M28,"")</f>
        <v>49.137931034482762</v>
      </c>
      <c r="R7" s="111">
        <f>IF(females!M29&gt;0,females!M29,"")</f>
        <v>9.0517241379310338</v>
      </c>
    </row>
    <row r="8" spans="1:18" x14ac:dyDescent="0.2">
      <c r="A8" s="125" t="str">
        <f>'females_stats (μm)'!A$2</f>
        <v>Hypechiniscus flavus</v>
      </c>
      <c r="B8" s="76" t="str">
        <f>'females_stats (μm)'!B$2</f>
        <v>JP.006</v>
      </c>
      <c r="C8" s="98">
        <f>females!N1</f>
        <v>7</v>
      </c>
      <c r="D8" s="100">
        <f>IF(females!O3&gt;0,females!O3,"")</f>
        <v>991.34199134199127</v>
      </c>
      <c r="E8" s="111">
        <f>IF(females!O6&gt;0,females!O6,"")</f>
        <v>40.692640692640694</v>
      </c>
      <c r="F8" s="111">
        <f>IF(females!O7&gt;0,females!O7,"")</f>
        <v>24.242424242424239</v>
      </c>
      <c r="G8" s="111">
        <f>IF(females!O8&gt;0,females!O8,"")</f>
        <v>69.264069264069263</v>
      </c>
      <c r="H8" s="111">
        <f>IF(females!O9&gt;0,females!O9,"")</f>
        <v>21.212121212121211</v>
      </c>
      <c r="I8" s="111">
        <f>IF(females!O10&gt;0,females!O10,"")</f>
        <v>98.268398268398258</v>
      </c>
      <c r="J8" s="111">
        <f>IF(females!O14&gt;0,females!O14,"")</f>
        <v>14.718614718614717</v>
      </c>
      <c r="K8" s="111">
        <f>IF(females!O16&gt;0,females!O16,"")</f>
        <v>47.186147186147188</v>
      </c>
      <c r="L8" s="111" t="str">
        <f>IF(females!O17&gt;0,females!O17,"")</f>
        <v/>
      </c>
      <c r="M8" s="111">
        <f>IF(females!O20&gt;0,females!O20,"")</f>
        <v>46.32034632034631</v>
      </c>
      <c r="N8" s="111" t="str">
        <f>IF(females!O21&gt;0,females!O21,"")</f>
        <v/>
      </c>
      <c r="O8" s="111">
        <f>IF(females!O24&gt;0,females!O24,"")</f>
        <v>44.588744588744589</v>
      </c>
      <c r="P8" s="111" t="str">
        <f>IF(females!O25&gt;0,females!O25,"")</f>
        <v/>
      </c>
      <c r="Q8" s="111">
        <f>IF(females!O28&gt;0,females!O28,"")</f>
        <v>52.813852813852812</v>
      </c>
      <c r="R8" s="111">
        <f>IF(females!O29&gt;0,females!O29,"")</f>
        <v>8.6580086580086579</v>
      </c>
    </row>
    <row r="9" spans="1:18" x14ac:dyDescent="0.2">
      <c r="A9" s="125" t="str">
        <f>'females_stats (μm)'!A$2</f>
        <v>Hypechiniscus flavus</v>
      </c>
      <c r="B9" s="76" t="str">
        <f>'females_stats (μm)'!B$2</f>
        <v>JP.006</v>
      </c>
      <c r="C9" s="98">
        <f>females!P1</f>
        <v>8</v>
      </c>
      <c r="D9" s="100">
        <f>IF(females!Q3&gt;0,females!Q3,"")</f>
        <v>810.12658227848101</v>
      </c>
      <c r="E9" s="111">
        <f>IF(females!Q6&gt;0,females!Q6,"")</f>
        <v>46.413502109704638</v>
      </c>
      <c r="F9" s="111">
        <f>IF(females!Q7&gt;0,females!Q7,"")</f>
        <v>20.67510548523207</v>
      </c>
      <c r="G9" s="111">
        <f>IF(females!Q8&gt;0,females!Q8,"")</f>
        <v>81.434599156118153</v>
      </c>
      <c r="H9" s="111">
        <f>IF(females!Q9&gt;0,females!Q9,"")</f>
        <v>18.565400843881857</v>
      </c>
      <c r="I9" s="111">
        <f>IF(females!Q10&gt;0,females!Q10,"")</f>
        <v>104.64135021097047</v>
      </c>
      <c r="J9" s="111">
        <f>IF(females!Q14&gt;0,females!Q14,"")</f>
        <v>12.658227848101266</v>
      </c>
      <c r="K9" s="111">
        <f>IF(females!Q16&gt;0,females!Q16,"")</f>
        <v>43.037974683544299</v>
      </c>
      <c r="L9" s="111" t="str">
        <f>IF(females!Q17&gt;0,females!Q17,"")</f>
        <v/>
      </c>
      <c r="M9" s="111">
        <f>IF(females!Q20&gt;0,females!Q20,"")</f>
        <v>42.194092827004219</v>
      </c>
      <c r="N9" s="111" t="str">
        <f>IF(females!Q21&gt;0,females!Q21,"")</f>
        <v/>
      </c>
      <c r="O9" s="111">
        <f>IF(females!Q24&gt;0,females!Q24,"")</f>
        <v>41.77215189873418</v>
      </c>
      <c r="P9" s="111" t="str">
        <f>IF(females!Q25&gt;0,females!Q25,"")</f>
        <v/>
      </c>
      <c r="Q9" s="111">
        <f>IF(females!Q28&gt;0,females!Q28,"")</f>
        <v>45.991561181434605</v>
      </c>
      <c r="R9" s="111" t="str">
        <f>IF(females!Q29&gt;0,females!Q29,"")</f>
        <v/>
      </c>
    </row>
    <row r="10" spans="1:18" x14ac:dyDescent="0.2">
      <c r="A10" s="125" t="str">
        <f>'females_stats (μm)'!A$2</f>
        <v>Hypechiniscus flavus</v>
      </c>
      <c r="B10" s="76" t="str">
        <f>'females_stats (μm)'!B$2</f>
        <v>JP.006</v>
      </c>
      <c r="C10" s="98">
        <f>females!R1</f>
        <v>9</v>
      </c>
      <c r="D10" s="100">
        <f>IF(females!S3&gt;0,females!S3,"")</f>
        <v>911.76470588235304</v>
      </c>
      <c r="E10" s="111">
        <f>IF(females!S6&gt;0,females!S6,"")</f>
        <v>48.529411764705884</v>
      </c>
      <c r="F10" s="111">
        <f>IF(females!S7&gt;0,females!S7,"")</f>
        <v>25.490196078431378</v>
      </c>
      <c r="G10" s="111">
        <f>IF(females!S8&gt;0,females!S8,"")</f>
        <v>70.098039215686285</v>
      </c>
      <c r="H10" s="111">
        <f>IF(females!S9&gt;0,females!S9,"")</f>
        <v>18.627450980392158</v>
      </c>
      <c r="I10" s="111">
        <f>IF(females!S10&gt;0,females!S10,"")</f>
        <v>107.84313725490198</v>
      </c>
      <c r="J10" s="111">
        <f>IF(females!S14&gt;0,females!S14,"")</f>
        <v>17.647058823529413</v>
      </c>
      <c r="K10" s="111">
        <f>IF(females!S16&gt;0,females!S16,"")</f>
        <v>47.549019607843135</v>
      </c>
      <c r="L10" s="111">
        <f>IF(females!S17&gt;0,females!S17,"")</f>
        <v>8.3333333333333339</v>
      </c>
      <c r="M10" s="111">
        <f>IF(females!S20&gt;0,females!S20,"")</f>
        <v>46.078431372549019</v>
      </c>
      <c r="N10" s="111">
        <f>IF(females!S21&gt;0,females!S21,"")</f>
        <v>7.8431372549019622</v>
      </c>
      <c r="O10" s="111">
        <f>IF(females!S24&gt;0,females!S24,"")</f>
        <v>45.098039215686278</v>
      </c>
      <c r="P10" s="111">
        <f>IF(females!S25&gt;0,females!S25,"")</f>
        <v>7.3529411764705888</v>
      </c>
      <c r="Q10" s="111">
        <f>IF(females!S28&gt;0,females!S28,"")</f>
        <v>47.549019607843135</v>
      </c>
      <c r="R10" s="111" t="str">
        <f>IF(females!S29&gt;0,females!S29,"")</f>
        <v/>
      </c>
    </row>
    <row r="11" spans="1:18" x14ac:dyDescent="0.2">
      <c r="A11" s="125" t="str">
        <f>'females_stats (μm)'!A$2</f>
        <v>Hypechiniscus flavus</v>
      </c>
      <c r="B11" s="76" t="str">
        <f>'females_stats (μm)'!B$2</f>
        <v>JP.006</v>
      </c>
      <c r="C11" s="98">
        <f>females!T1</f>
        <v>10</v>
      </c>
      <c r="D11" s="100">
        <f>IF(females!U3&gt;0,females!U3,"")</f>
        <v>896.22641509433959</v>
      </c>
      <c r="E11" s="111">
        <f>IF(females!U6&gt;0,females!U6,"")</f>
        <v>42.924528301886795</v>
      </c>
      <c r="F11" s="111">
        <f>IF(females!U7&gt;0,females!U7,"")</f>
        <v>24.528301886792455</v>
      </c>
      <c r="G11" s="111">
        <f>IF(females!U8&gt;0,females!U8,"")</f>
        <v>77.35849056603773</v>
      </c>
      <c r="H11" s="111">
        <f>IF(females!U9&gt;0,females!U9,"")</f>
        <v>17.452830188679247</v>
      </c>
      <c r="I11" s="111">
        <f>IF(females!U10&gt;0,females!U10,"")</f>
        <v>100.94339622641509</v>
      </c>
      <c r="J11" s="111">
        <f>IF(females!U14&gt;0,females!U14,"")</f>
        <v>14.622641509433961</v>
      </c>
      <c r="K11" s="111">
        <f>IF(females!U16&gt;0,females!U16,"")</f>
        <v>43.396226415094333</v>
      </c>
      <c r="L11" s="111">
        <f>IF(females!U17&gt;0,females!U17,"")</f>
        <v>6.1320754716981138</v>
      </c>
      <c r="M11" s="111">
        <f>IF(females!U20&gt;0,females!U20,"")</f>
        <v>44.339622641509436</v>
      </c>
      <c r="N11" s="111">
        <f>IF(females!U21&gt;0,females!U21,"")</f>
        <v>6.6037735849056602</v>
      </c>
      <c r="O11" s="111">
        <f>IF(females!U24&gt;0,females!U24,"")</f>
        <v>45.283018867924532</v>
      </c>
      <c r="P11" s="111">
        <f>IF(females!U25&gt;0,females!U25,"")</f>
        <v>7.5471698113207557</v>
      </c>
      <c r="Q11" s="111">
        <f>IF(females!U28&gt;0,females!U28,"")</f>
        <v>51.415094339622648</v>
      </c>
      <c r="R11" s="111" t="str">
        <f>IF(females!U29&gt;0,females!U29,"")</f>
        <v/>
      </c>
    </row>
    <row r="12" spans="1:18" x14ac:dyDescent="0.2">
      <c r="A12" s="125" t="str">
        <f>'females_stats (μm)'!A$2</f>
        <v>Hypechiniscus flavus</v>
      </c>
      <c r="B12" s="76" t="str">
        <f>'females_stats (μm)'!B$2</f>
        <v>JP.006</v>
      </c>
      <c r="C12" s="98">
        <f>females!V1</f>
        <v>11</v>
      </c>
      <c r="D12" s="100">
        <f>IF(females!W3&gt;0,females!W3,"")</f>
        <v>931.33047210300435</v>
      </c>
      <c r="E12" s="111">
        <f>IF(females!W6&gt;0,females!W6,"")</f>
        <v>39.055793991416301</v>
      </c>
      <c r="F12" s="111">
        <f>IF(females!W7&gt;0,females!W7,"")</f>
        <v>24.034334763948493</v>
      </c>
      <c r="G12" s="111">
        <f>IF(females!W8&gt;0,females!W8,"")</f>
        <v>76.394849785407729</v>
      </c>
      <c r="H12" s="111">
        <f>IF(females!W9&gt;0,females!W9,"")</f>
        <v>19.742489270386265</v>
      </c>
      <c r="I12" s="111">
        <f>IF(females!W10&gt;0,females!W10,"")</f>
        <v>84.549356223175963</v>
      </c>
      <c r="J12" s="111">
        <f>IF(females!W14&gt;0,females!W14,"")</f>
        <v>12.017167381974247</v>
      </c>
      <c r="K12" s="111">
        <f>IF(females!W16&gt;0,females!W16,"")</f>
        <v>40.772532188841197</v>
      </c>
      <c r="L12" s="111" t="str">
        <f>IF(females!W17&gt;0,females!W17,"")</f>
        <v/>
      </c>
      <c r="M12" s="111">
        <f>IF(females!W20&gt;0,females!W20,"")</f>
        <v>40.343347639484975</v>
      </c>
      <c r="N12" s="111">
        <f>IF(females!W21&gt;0,females!W21,"")</f>
        <v>6.866952789699571</v>
      </c>
      <c r="O12" s="111">
        <f>IF(females!W24&gt;0,females!W24,"")</f>
        <v>36.909871244635191</v>
      </c>
      <c r="P12" s="111">
        <f>IF(females!W25&gt;0,females!W25,"")</f>
        <v>6.866952789699571</v>
      </c>
      <c r="Q12" s="111">
        <f>IF(females!W28&gt;0,females!W28,"")</f>
        <v>43.776824034334759</v>
      </c>
      <c r="R12" s="111">
        <f>IF(females!W29&gt;0,females!W29,"")</f>
        <v>8.1545064377682408</v>
      </c>
    </row>
    <row r="13" spans="1:18" x14ac:dyDescent="0.2">
      <c r="A13" s="125" t="str">
        <f>'females_stats (μm)'!A$2</f>
        <v>Hypechiniscus flavus</v>
      </c>
      <c r="B13" s="76" t="str">
        <f>'females_stats (μm)'!B$2</f>
        <v>JP.006</v>
      </c>
      <c r="C13" s="98">
        <f>females!X1</f>
        <v>12</v>
      </c>
      <c r="D13" s="100">
        <f>IF(females!Y3&gt;0,females!Y3,"")</f>
        <v>938.86462882096066</v>
      </c>
      <c r="E13" s="111">
        <f>IF(females!Y6&gt;0,females!Y6,"")</f>
        <v>44.541484716157207</v>
      </c>
      <c r="F13" s="111">
        <f>IF(females!Y7&gt;0,females!Y7,"")</f>
        <v>25.764192139737997</v>
      </c>
      <c r="G13" s="111">
        <f>IF(females!Y8&gt;0,females!Y8,"")</f>
        <v>68.558951965065503</v>
      </c>
      <c r="H13" s="111">
        <f>IF(females!Y9&gt;0,females!Y9,"")</f>
        <v>21.397379912663759</v>
      </c>
      <c r="I13" s="111">
        <f>IF(females!Y10&gt;0,females!Y10,"")</f>
        <v>78.165938864628814</v>
      </c>
      <c r="J13" s="111">
        <f>IF(females!Y14&gt;0,females!Y14,"")</f>
        <v>11.790393013100438</v>
      </c>
      <c r="K13" s="111">
        <f>IF(females!Y16&gt;0,females!Y16,"")</f>
        <v>42.358078602620083</v>
      </c>
      <c r="L13" s="111">
        <f>IF(females!Y17&gt;0,females!Y17,"")</f>
        <v>6.5502183406113534</v>
      </c>
      <c r="M13" s="111">
        <f>IF(females!Y20&gt;0,females!Y20,"")</f>
        <v>42.794759825327517</v>
      </c>
      <c r="N13" s="111">
        <f>IF(females!Y21&gt;0,females!Y21,"")</f>
        <v>5.2401746724890836</v>
      </c>
      <c r="O13" s="111">
        <f>IF(females!Y24&gt;0,females!Y24,"")</f>
        <v>39.737991266375545</v>
      </c>
      <c r="P13" s="111" t="str">
        <f>IF(females!Y25&gt;0,females!Y25,"")</f>
        <v/>
      </c>
      <c r="Q13" s="111">
        <f>IF(females!Y28&gt;0,females!Y28,"")</f>
        <v>48.034934497816593</v>
      </c>
      <c r="R13" s="111" t="str">
        <f>IF(females!Y29&gt;0,females!Y29,"")</f>
        <v/>
      </c>
    </row>
    <row r="14" spans="1:18" x14ac:dyDescent="0.2">
      <c r="A14" s="125" t="str">
        <f>'females_stats (μm)'!A$2</f>
        <v>Hypechiniscus flavus</v>
      </c>
      <c r="B14" s="76" t="str">
        <f>'females_stats (μm)'!B$2</f>
        <v>JP.006</v>
      </c>
      <c r="C14" s="98">
        <f>females!Z1</f>
        <v>13</v>
      </c>
      <c r="D14" s="100">
        <f>IF(females!AA3&gt;0,females!AA3,"")</f>
        <v>985.91549295774644</v>
      </c>
      <c r="E14" s="111">
        <f>IF(females!AA6&gt;0,females!AA6,"")</f>
        <v>39.906103286384976</v>
      </c>
      <c r="F14" s="111">
        <f>IF(females!AA7&gt;0,females!AA7,"")</f>
        <v>29.577464788732392</v>
      </c>
      <c r="G14" s="111">
        <f>IF(females!AA8&gt;0,females!AA8,"")</f>
        <v>71.36150234741784</v>
      </c>
      <c r="H14" s="111">
        <f>IF(females!AA9&gt;0,females!AA9,"")</f>
        <v>21.12676056338028</v>
      </c>
      <c r="I14" s="111">
        <f>IF(females!AA10&gt;0,females!AA10,"")</f>
        <v>99.53051643192488</v>
      </c>
      <c r="J14" s="111">
        <f>IF(females!AA14&gt;0,females!AA14,"")</f>
        <v>11.737089201877934</v>
      </c>
      <c r="K14" s="111">
        <f>IF(females!AA16&gt;0,females!AA16,"")</f>
        <v>44.131455399061032</v>
      </c>
      <c r="L14" s="111">
        <f>IF(females!AA17&gt;0,females!AA17,"")</f>
        <v>6.5727699530516421</v>
      </c>
      <c r="M14" s="111">
        <f>IF(females!AA20&gt;0,females!AA20,"")</f>
        <v>45.070422535211264</v>
      </c>
      <c r="N14" s="111" t="str">
        <f>IF(females!AA21&gt;0,females!AA21,"")</f>
        <v/>
      </c>
      <c r="O14" s="111">
        <f>IF(females!AA24&gt;0,females!AA24,"")</f>
        <v>44.131455399061032</v>
      </c>
      <c r="P14" s="111">
        <f>IF(females!AA25&gt;0,females!AA25,"")</f>
        <v>5.6338028169014081</v>
      </c>
      <c r="Q14" s="111">
        <f>IF(females!AA28&gt;0,females!AA28,"")</f>
        <v>48.356807511737095</v>
      </c>
      <c r="R14" s="111" t="str">
        <f>IF(females!AA29&gt;0,females!AA29,"")</f>
        <v/>
      </c>
    </row>
    <row r="15" spans="1:18" x14ac:dyDescent="0.2">
      <c r="A15" s="125" t="str">
        <f>'females_stats (μm)'!A$2</f>
        <v>Hypechiniscus flavus</v>
      </c>
      <c r="B15" s="76" t="str">
        <f>'females_stats (μm)'!B$2</f>
        <v>JP.006</v>
      </c>
      <c r="C15" s="98">
        <f>females!AB1</f>
        <v>14</v>
      </c>
      <c r="D15" s="100">
        <f>IF(females!AC3&gt;0,females!AC3,"")</f>
        <v>1068.2926829268292</v>
      </c>
      <c r="E15" s="111">
        <f>IF(females!AC6&gt;0,females!AC6,"")</f>
        <v>49.756097560975604</v>
      </c>
      <c r="F15" s="111">
        <f>IF(females!AC7&gt;0,females!AC7,"")</f>
        <v>29.756097560975608</v>
      </c>
      <c r="G15" s="111">
        <f>IF(females!AC8&gt;0,females!AC8,"")</f>
        <v>72.682926829268297</v>
      </c>
      <c r="H15" s="111">
        <f>IF(females!AC9&gt;0,females!AC9,"")</f>
        <v>21.463414634146343</v>
      </c>
      <c r="I15" s="111">
        <f>IF(females!AC10&gt;0,females!AC10,"")</f>
        <v>88.292682926829286</v>
      </c>
      <c r="J15" s="111">
        <f>IF(females!AC14&gt;0,females!AC14,"")</f>
        <v>16.097560975609756</v>
      </c>
      <c r="K15" s="111">
        <f>IF(females!AC16&gt;0,females!AC16,"")</f>
        <v>46.341463414634148</v>
      </c>
      <c r="L15" s="111">
        <f>IF(females!AC17&gt;0,females!AC17,"")</f>
        <v>7.3170731707317067</v>
      </c>
      <c r="M15" s="111">
        <f>IF(females!AC20&gt;0,females!AC20,"")</f>
        <v>45.853658536585371</v>
      </c>
      <c r="N15" s="111">
        <f>IF(females!AC21&gt;0,females!AC21,"")</f>
        <v>7.3170731707317067</v>
      </c>
      <c r="O15" s="111">
        <f>IF(females!AC24&gt;0,females!AC24,"")</f>
        <v>46.829268292682926</v>
      </c>
      <c r="P15" s="111">
        <f>IF(females!AC25&gt;0,females!AC25,"")</f>
        <v>8.2926829268292686</v>
      </c>
      <c r="Q15" s="111">
        <f>IF(females!AC28&gt;0,females!AC28,"")</f>
        <v>51.219512195121951</v>
      </c>
      <c r="R15" s="111" t="str">
        <f>IF(females!AC29&gt;0,females!AC29,"")</f>
        <v/>
      </c>
    </row>
    <row r="16" spans="1:18" x14ac:dyDescent="0.2">
      <c r="A16" s="125" t="str">
        <f>'females_stats (μm)'!A$2</f>
        <v>Hypechiniscus flavus</v>
      </c>
      <c r="B16" s="76" t="str">
        <f>'females_stats (μm)'!B$2</f>
        <v>JP.006</v>
      </c>
      <c r="C16" s="98">
        <f>females!AD1</f>
        <v>15</v>
      </c>
      <c r="D16" s="100">
        <f>IF(females!AE3&gt;0,females!AE3,"")</f>
        <v>912.66375545851531</v>
      </c>
      <c r="E16" s="111">
        <f>IF(females!AE6&gt;0,females!AE6,"")</f>
        <v>44.104803493449786</v>
      </c>
      <c r="F16" s="111">
        <f>IF(females!AE7&gt;0,females!AE7,"")</f>
        <v>31.004366812227076</v>
      </c>
      <c r="G16" s="111">
        <f>IF(females!AE8&gt;0,females!AE8,"")</f>
        <v>79.912663755458524</v>
      </c>
      <c r="H16" s="111">
        <f>IF(females!AE9&gt;0,females!AE9,"")</f>
        <v>25.327510917030573</v>
      </c>
      <c r="I16" s="111">
        <f>IF(females!AE10&gt;0,females!AE10,"")</f>
        <v>95.633187772925766</v>
      </c>
      <c r="J16" s="111" t="str">
        <f>IF(females!AE14&gt;0,females!AE14,"")</f>
        <v/>
      </c>
      <c r="K16" s="111">
        <f>IF(females!AE16&gt;0,females!AE16,"")</f>
        <v>41.921397379912669</v>
      </c>
      <c r="L16" s="111">
        <f>IF(females!AE17&gt;0,females!AE17,"")</f>
        <v>6.5502183406113534</v>
      </c>
      <c r="M16" s="111">
        <f>IF(females!AE20&gt;0,females!AE20,"")</f>
        <v>41.048034934497821</v>
      </c>
      <c r="N16" s="111">
        <f>IF(females!AE21&gt;0,females!AE21,"")</f>
        <v>6.5502183406113534</v>
      </c>
      <c r="O16" s="111">
        <f>IF(females!AE24&gt;0,females!AE24,"")</f>
        <v>45.414847161572055</v>
      </c>
      <c r="P16" s="111" t="str">
        <f>IF(females!AE25&gt;0,females!AE25,"")</f>
        <v/>
      </c>
      <c r="Q16" s="111">
        <f>IF(females!AE28&gt;0,females!AE28,"")</f>
        <v>43.231441048034938</v>
      </c>
      <c r="R16" s="111">
        <f>IF(females!AE29&gt;0,females!AE29,"")</f>
        <v>8.2969432314410483</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99FF"/>
  </sheetPr>
  <dimension ref="A1:Y16"/>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9.28515625" style="127" bestFit="1" customWidth="1"/>
    <col min="2" max="2" width="16.85546875" style="78" customWidth="1"/>
    <col min="3" max="3" width="9.140625" style="64"/>
    <col min="4" max="4" width="9.140625" style="63" customWidth="1"/>
    <col min="5" max="10" width="9.140625" style="63"/>
    <col min="11" max="12" width="11.28515625" style="63" customWidth="1"/>
    <col min="13" max="13" width="9.140625" style="63"/>
    <col min="14" max="15" width="6.7109375" style="63" customWidth="1"/>
    <col min="16" max="16" width="12.5703125" style="63" customWidth="1"/>
    <col min="17" max="18" width="6.7109375" style="63" customWidth="1"/>
    <col min="19" max="19" width="12.5703125" style="63" customWidth="1"/>
    <col min="20" max="21" width="6.7109375" style="63" customWidth="1"/>
    <col min="22" max="22" width="12.5703125" style="63" customWidth="1"/>
    <col min="23" max="24" width="6.7109375" style="63" customWidth="1"/>
    <col min="25" max="25" width="12.5703125" style="63" customWidth="1"/>
    <col min="26" max="16384" width="9.140625" style="63"/>
  </cols>
  <sheetData>
    <row r="1" spans="1:25" ht="38.25" x14ac:dyDescent="0.2">
      <c r="A1" s="125" t="s">
        <v>46</v>
      </c>
      <c r="B1" s="79" t="s">
        <v>47</v>
      </c>
      <c r="C1" s="65" t="s">
        <v>30</v>
      </c>
      <c r="D1" s="80" t="s">
        <v>4</v>
      </c>
      <c r="E1" s="80" t="s">
        <v>23</v>
      </c>
      <c r="F1" s="80" t="s">
        <v>31</v>
      </c>
      <c r="G1" s="80" t="s">
        <v>32</v>
      </c>
      <c r="H1" s="80" t="s">
        <v>33</v>
      </c>
      <c r="I1" s="80" t="s">
        <v>34</v>
      </c>
      <c r="J1" s="80" t="s">
        <v>35</v>
      </c>
      <c r="K1" s="80" t="s">
        <v>36</v>
      </c>
      <c r="L1" s="80" t="s">
        <v>37</v>
      </c>
      <c r="M1" s="80" t="s">
        <v>5</v>
      </c>
      <c r="N1" s="80" t="s">
        <v>48</v>
      </c>
      <c r="O1" s="80" t="s">
        <v>49</v>
      </c>
      <c r="P1" s="80" t="s">
        <v>50</v>
      </c>
      <c r="Q1" s="80" t="s">
        <v>51</v>
      </c>
      <c r="R1" s="80" t="s">
        <v>52</v>
      </c>
      <c r="S1" s="80" t="s">
        <v>53</v>
      </c>
      <c r="T1" s="80" t="s">
        <v>54</v>
      </c>
      <c r="U1" s="80" t="s">
        <v>55</v>
      </c>
      <c r="V1" s="80" t="s">
        <v>56</v>
      </c>
      <c r="W1" s="80" t="s">
        <v>57</v>
      </c>
      <c r="X1" s="80" t="s">
        <v>58</v>
      </c>
      <c r="Y1" s="80" t="s">
        <v>59</v>
      </c>
    </row>
    <row r="2" spans="1:25" x14ac:dyDescent="0.2">
      <c r="A2" s="126" t="str">
        <f>'general info'!D2</f>
        <v>Hypechiniscus flavus</v>
      </c>
      <c r="B2" s="119" t="str">
        <f>'general info'!D3</f>
        <v>JP.006</v>
      </c>
      <c r="C2" s="98" t="str">
        <f>males!B1</f>
        <v>1 (ALL)</v>
      </c>
      <c r="D2" s="99">
        <f>IF(males!B3&gt;0,males!B3,"")</f>
        <v>201</v>
      </c>
      <c r="E2" s="103">
        <f>IF(males!B4&gt;0,males!B4,"")</f>
        <v>20</v>
      </c>
      <c r="F2" s="103">
        <f>IF(males!B6&gt;0,males!B6,"")</f>
        <v>8.4</v>
      </c>
      <c r="G2" s="103">
        <f>IF(males!B7&gt;0,males!B7,"")</f>
        <v>7</v>
      </c>
      <c r="H2" s="103">
        <f>IF(males!B8&gt;0,males!B8,"")</f>
        <v>14.8</v>
      </c>
      <c r="I2" s="103">
        <f>IF(males!B9&gt;0,males!B9,"")</f>
        <v>5.8</v>
      </c>
      <c r="J2" s="103">
        <f>IF(males!B10&gt;0,males!B10,"")</f>
        <v>18.5</v>
      </c>
      <c r="K2" s="104">
        <f>IF(males!B11&gt;0,males!B11,"")</f>
        <v>9.2039800995024873E-2</v>
      </c>
      <c r="L2" s="105">
        <f>IF(males!B12&gt;0,males!B12,"")</f>
        <v>0.56756756756756754</v>
      </c>
      <c r="M2" s="103" t="str">
        <f>IF(males!B14&gt;0,males!B14,"")</f>
        <v/>
      </c>
      <c r="N2" s="103">
        <f>IF(males!B16&gt;0,males!B16,"")</f>
        <v>9.9</v>
      </c>
      <c r="O2" s="103">
        <f>IF(males!B17&gt;0,males!B17,"")</f>
        <v>1.5</v>
      </c>
      <c r="P2" s="104">
        <f>IF(males!B18&gt;0,males!B18,"")</f>
        <v>0.15151515151515152</v>
      </c>
      <c r="Q2" s="103">
        <f>IF(males!B20&gt;0,males!B20,"")</f>
        <v>10.199999999999999</v>
      </c>
      <c r="R2" s="103">
        <f>IF(males!B21&gt;0,males!B21,"")</f>
        <v>1.3</v>
      </c>
      <c r="S2" s="104">
        <f>IF(males!B22&gt;0,males!B22,"")</f>
        <v>0.12745098039215688</v>
      </c>
      <c r="T2" s="103">
        <f>IF(males!B24&gt;0,males!B24,"")</f>
        <v>10.3</v>
      </c>
      <c r="U2" s="106">
        <f>IF(males!B25&gt;0,males!B25,"")</f>
        <v>1.6</v>
      </c>
      <c r="V2" s="107">
        <f>IF(males!B26&gt;0,males!B26,"")</f>
        <v>0.1553398058252427</v>
      </c>
      <c r="W2" s="106">
        <f>IF(males!B28&gt;0,males!B28,"")</f>
        <v>11.4</v>
      </c>
      <c r="X2" s="106">
        <f>IF(males!B29&gt;0,males!B29,"")</f>
        <v>2.1</v>
      </c>
      <c r="Y2" s="107">
        <f>IF(males!B30&gt;0,males!B30,"")</f>
        <v>0.18421052631578946</v>
      </c>
    </row>
    <row r="3" spans="1:25" x14ac:dyDescent="0.2">
      <c r="A3" s="125" t="str">
        <f t="shared" ref="A3:B16" si="0">A$2</f>
        <v>Hypechiniscus flavus</v>
      </c>
      <c r="B3" s="77" t="str">
        <f>B$2</f>
        <v>JP.006</v>
      </c>
      <c r="C3" s="98">
        <f>males!D1</f>
        <v>2</v>
      </c>
      <c r="D3" s="99">
        <f>IF(males!D3&gt;0,males!D3,"")</f>
        <v>162</v>
      </c>
      <c r="E3" s="108">
        <f>IF(males!D4&gt;0,males!D4,"")</f>
        <v>17.600000000000001</v>
      </c>
      <c r="F3" s="108">
        <f>IF(males!D6&gt;0,males!D6,"")</f>
        <v>8</v>
      </c>
      <c r="G3" s="108">
        <f>IF(males!D7&gt;0,males!D7,"")</f>
        <v>5.7</v>
      </c>
      <c r="H3" s="108">
        <f>IF(males!D8&gt;0,males!D8,"")</f>
        <v>15.7</v>
      </c>
      <c r="I3" s="108">
        <f>IF(males!D9&gt;0,males!D9,"")</f>
        <v>5.4</v>
      </c>
      <c r="J3" s="108">
        <f>IF(males!D10&gt;0,males!D10,"")</f>
        <v>17.399999999999999</v>
      </c>
      <c r="K3" s="107">
        <f>IF(males!D11&gt;0,males!D11,"")</f>
        <v>0.1074074074074074</v>
      </c>
      <c r="L3" s="109">
        <f>IF(males!D12&gt;0,males!D12,"")</f>
        <v>0.50955414012738853</v>
      </c>
      <c r="M3" s="108" t="str">
        <f>IF(males!D14&gt;0,males!D14,"")</f>
        <v/>
      </c>
      <c r="N3" s="108">
        <f>IF(males!D16&gt;0,males!D16,"")</f>
        <v>8.6999999999999993</v>
      </c>
      <c r="O3" s="108">
        <f>IF(males!D17&gt;0,males!D17,"")</f>
        <v>1.3</v>
      </c>
      <c r="P3" s="107">
        <f>IF(males!D18&gt;0,males!D18,"")</f>
        <v>0.14942528735632185</v>
      </c>
      <c r="Q3" s="108">
        <f>IF(males!D20&gt;0,males!D20,"")</f>
        <v>8.6999999999999993</v>
      </c>
      <c r="R3" s="108">
        <f>IF(males!D21&gt;0,males!D21,"")</f>
        <v>1.3</v>
      </c>
      <c r="S3" s="107">
        <f>IF(males!D22&gt;0,males!D22,"")</f>
        <v>0.14942528735632185</v>
      </c>
      <c r="T3" s="108">
        <f>IF(males!D24&gt;0,males!D24,"")</f>
        <v>9.6999999999999993</v>
      </c>
      <c r="U3" s="106">
        <f>IF(males!D25&gt;0,males!D25,"")</f>
        <v>1.6</v>
      </c>
      <c r="V3" s="107">
        <f>IF(males!D26&gt;0,males!D26,"")</f>
        <v>0.16494845360824745</v>
      </c>
      <c r="W3" s="106">
        <f>IF(males!D28&gt;0,males!D28,"")</f>
        <v>11.2</v>
      </c>
      <c r="X3" s="106" t="str">
        <f>IF(males!D29&gt;0,males!D29,"")</f>
        <v/>
      </c>
      <c r="Y3" s="107" t="str">
        <f>IF(males!D30&gt;0,males!D30,"")</f>
        <v/>
      </c>
    </row>
    <row r="4" spans="1:25" x14ac:dyDescent="0.2">
      <c r="A4" s="125" t="str">
        <f t="shared" si="0"/>
        <v>Hypechiniscus flavus</v>
      </c>
      <c r="B4" s="77" t="str">
        <f t="shared" si="0"/>
        <v>JP.006</v>
      </c>
      <c r="C4" s="98">
        <f>males!F1</f>
        <v>3</v>
      </c>
      <c r="D4" s="99">
        <f>IF(males!F3&gt;0,males!F3,"")</f>
        <v>153</v>
      </c>
      <c r="E4" s="108">
        <f>IF(males!F4&gt;0,males!F4,"")</f>
        <v>19.5</v>
      </c>
      <c r="F4" s="108">
        <f>IF(males!F6&gt;0,males!F6,"")</f>
        <v>7</v>
      </c>
      <c r="G4" s="108">
        <f>IF(males!F7&gt;0,males!F7,"")</f>
        <v>5.9</v>
      </c>
      <c r="H4" s="108">
        <f>IF(males!F8&gt;0,males!F8,"")</f>
        <v>12.8</v>
      </c>
      <c r="I4" s="108">
        <f>IF(males!F9&gt;0,males!F9,"")</f>
        <v>4.0999999999999996</v>
      </c>
      <c r="J4" s="108" t="str">
        <f>IF(males!F10&gt;0,males!F10,"")</f>
        <v/>
      </c>
      <c r="K4" s="107" t="str">
        <f>IF(males!F11&gt;0,males!F11,"")</f>
        <v/>
      </c>
      <c r="L4" s="109">
        <f>IF(males!F12&gt;0,males!F12,"")</f>
        <v>0.546875</v>
      </c>
      <c r="M4" s="108">
        <f>IF(males!F14&gt;0,males!F14,"")</f>
        <v>2.7</v>
      </c>
      <c r="N4" s="108">
        <f>IF(males!F16&gt;0,males!F16,"")</f>
        <v>7.2</v>
      </c>
      <c r="O4" s="108" t="str">
        <f>IF(males!F17&gt;0,males!F17,"")</f>
        <v/>
      </c>
      <c r="P4" s="107" t="str">
        <f>IF(males!F18&gt;0,males!F18,"")</f>
        <v/>
      </c>
      <c r="Q4" s="108">
        <f>IF(males!F20&gt;0,males!F20,"")</f>
        <v>9</v>
      </c>
      <c r="R4" s="108">
        <f>IF(males!F21&gt;0,males!F21,"")</f>
        <v>1.5</v>
      </c>
      <c r="S4" s="107">
        <f>IF(males!F22&gt;0,males!F22,"")</f>
        <v>0.16666666666666666</v>
      </c>
      <c r="T4" s="108">
        <f>IF(males!F24&gt;0,males!F24,"")</f>
        <v>8.1999999999999993</v>
      </c>
      <c r="U4" s="106">
        <f>IF(males!F25&gt;0,males!F25,"")</f>
        <v>1</v>
      </c>
      <c r="V4" s="107">
        <f>IF(males!F26&gt;0,males!F26,"")</f>
        <v>0.12195121951219513</v>
      </c>
      <c r="W4" s="106">
        <f>IF(males!F28&gt;0,males!F28,"")</f>
        <v>9.3000000000000007</v>
      </c>
      <c r="X4" s="106" t="str">
        <f>IF(males!F29&gt;0,males!F29,"")</f>
        <v/>
      </c>
      <c r="Y4" s="107" t="str">
        <f>IF(males!F30&gt;0,males!F30,"")</f>
        <v/>
      </c>
    </row>
    <row r="5" spans="1:25" x14ac:dyDescent="0.2">
      <c r="A5" s="125" t="str">
        <f t="shared" si="0"/>
        <v>Hypechiniscus flavus</v>
      </c>
      <c r="B5" s="77" t="str">
        <f t="shared" si="0"/>
        <v>JP.006</v>
      </c>
      <c r="C5" s="98">
        <f>males!H1</f>
        <v>4</v>
      </c>
      <c r="D5" s="99">
        <f>IF(males!H3&gt;0,males!H3,"")</f>
        <v>177</v>
      </c>
      <c r="E5" s="108">
        <f>IF(males!H4&gt;0,males!H4,"")</f>
        <v>19.2</v>
      </c>
      <c r="F5" s="108">
        <f>IF(males!H6&gt;0,males!H6,"")</f>
        <v>8.6999999999999993</v>
      </c>
      <c r="G5" s="108">
        <f>IF(males!H7&gt;0,males!H7,"")</f>
        <v>6.6</v>
      </c>
      <c r="H5" s="108">
        <f>IF(males!H8&gt;0,males!H8,"")</f>
        <v>13.6</v>
      </c>
      <c r="I5" s="108">
        <f>IF(males!H9&gt;0,males!H9,"")</f>
        <v>5.0999999999999996</v>
      </c>
      <c r="J5" s="108">
        <f>IF(males!H10&gt;0,males!H10,"")</f>
        <v>17.899999999999999</v>
      </c>
      <c r="K5" s="107">
        <f>IF(males!H11&gt;0,males!H11,"")</f>
        <v>0.10112994350282485</v>
      </c>
      <c r="L5" s="109">
        <f>IF(males!H12&gt;0,males!H12,"")</f>
        <v>0.63970588235294112</v>
      </c>
      <c r="M5" s="108" t="str">
        <f>IF(males!H14&gt;0,males!H14,"")</f>
        <v/>
      </c>
      <c r="N5" s="108">
        <f>IF(males!H16&gt;0,males!H16,"")</f>
        <v>9.5</v>
      </c>
      <c r="O5" s="108">
        <f>IF(males!H17&gt;0,males!H17,"")</f>
        <v>1.4</v>
      </c>
      <c r="P5" s="107">
        <f>IF(males!H18&gt;0,males!H18,"")</f>
        <v>0.14736842105263157</v>
      </c>
      <c r="Q5" s="108">
        <f>IF(males!H20&gt;0,males!H20,"")</f>
        <v>9.6</v>
      </c>
      <c r="R5" s="108">
        <f>IF(males!H21&gt;0,males!H21,"")</f>
        <v>1.8</v>
      </c>
      <c r="S5" s="107">
        <f>IF(males!H22&gt;0,males!H22,"")</f>
        <v>0.1875</v>
      </c>
      <c r="T5" s="108">
        <f>IF(males!H24&gt;0,males!H24,"")</f>
        <v>9.6</v>
      </c>
      <c r="U5" s="106">
        <f>IF(males!H25&gt;0,males!H25,"")</f>
        <v>1.8</v>
      </c>
      <c r="V5" s="107">
        <f>IF(males!H26&gt;0,males!H26,"")</f>
        <v>0.1875</v>
      </c>
      <c r="W5" s="106">
        <f>IF(males!H28&gt;0,males!H28,"")</f>
        <v>11.6</v>
      </c>
      <c r="X5" s="106">
        <f>IF(males!H29&gt;0,males!H29,"")</f>
        <v>1.9</v>
      </c>
      <c r="Y5" s="107">
        <f>IF(males!H30&gt;0,males!H30,"")</f>
        <v>0.16379310344827586</v>
      </c>
    </row>
    <row r="6" spans="1:25" x14ac:dyDescent="0.2">
      <c r="A6" s="125" t="str">
        <f t="shared" si="0"/>
        <v>Hypechiniscus flavus</v>
      </c>
      <c r="B6" s="77" t="str">
        <f t="shared" si="0"/>
        <v>JP.006</v>
      </c>
      <c r="C6" s="98">
        <f>males!J1</f>
        <v>5</v>
      </c>
      <c r="D6" s="99">
        <f>IF(males!J3&gt;0,males!J3,"")</f>
        <v>169</v>
      </c>
      <c r="E6" s="108">
        <f>IF(males!J4&gt;0,males!J4,"")</f>
        <v>17.5</v>
      </c>
      <c r="F6" s="108">
        <f>IF(males!J6&gt;0,males!J6,"")</f>
        <v>8.6</v>
      </c>
      <c r="G6" s="108">
        <f>IF(males!J7&gt;0,males!J7,"")</f>
        <v>6.5</v>
      </c>
      <c r="H6" s="108">
        <f>IF(males!J8&gt;0,males!J8,"")</f>
        <v>14.9</v>
      </c>
      <c r="I6" s="108">
        <f>IF(males!J9&gt;0,males!J9,"")</f>
        <v>5.3</v>
      </c>
      <c r="J6" s="108">
        <f>IF(males!J10&gt;0,males!J10,"")</f>
        <v>21.4</v>
      </c>
      <c r="K6" s="107">
        <f>IF(males!J11&gt;0,males!J11,"")</f>
        <v>0.12662721893491125</v>
      </c>
      <c r="L6" s="109">
        <f>IF(males!J12&gt;0,males!J12,"")</f>
        <v>0.57718120805369122</v>
      </c>
      <c r="M6" s="108">
        <f>IF(males!J14&gt;0,males!J14,"")</f>
        <v>3</v>
      </c>
      <c r="N6" s="108">
        <f>IF(males!J16&gt;0,males!J16,"")</f>
        <v>9.3000000000000007</v>
      </c>
      <c r="O6" s="108" t="str">
        <f>IF(males!J17&gt;0,males!J17,"")</f>
        <v/>
      </c>
      <c r="P6" s="107" t="str">
        <f>IF(males!J18&gt;0,males!J18,"")</f>
        <v/>
      </c>
      <c r="Q6" s="108">
        <f>IF(males!J20&gt;0,males!J20,"")</f>
        <v>8.6</v>
      </c>
      <c r="R6" s="108" t="str">
        <f>IF(males!J21&gt;0,males!J21,"")</f>
        <v/>
      </c>
      <c r="S6" s="107" t="str">
        <f>IF(males!J22&gt;0,males!J22,"")</f>
        <v/>
      </c>
      <c r="T6" s="108">
        <f>IF(males!J24&gt;0,males!J24,"")</f>
        <v>8.8000000000000007</v>
      </c>
      <c r="U6" s="106" t="str">
        <f>IF(males!J25&gt;0,males!J25,"")</f>
        <v/>
      </c>
      <c r="V6" s="107" t="str">
        <f>IF(males!J26&gt;0,males!J26,"")</f>
        <v/>
      </c>
      <c r="W6" s="106">
        <f>IF(males!J28&gt;0,males!J28,"")</f>
        <v>10.3</v>
      </c>
      <c r="X6" s="106" t="str">
        <f>IF(males!J29&gt;0,males!J29,"")</f>
        <v/>
      </c>
      <c r="Y6" s="107" t="str">
        <f>IF(males!J30&gt;0,males!J30,"")</f>
        <v/>
      </c>
    </row>
    <row r="7" spans="1:25" x14ac:dyDescent="0.2">
      <c r="A7" s="125" t="str">
        <f t="shared" si="0"/>
        <v>Hypechiniscus flavus</v>
      </c>
      <c r="B7" s="77" t="str">
        <f t="shared" si="0"/>
        <v>JP.006</v>
      </c>
      <c r="C7" s="98">
        <f>males!L1</f>
        <v>6</v>
      </c>
      <c r="D7" s="99">
        <f>IF(males!L3&gt;0,males!L3,"")</f>
        <v>173</v>
      </c>
      <c r="E7" s="108">
        <f>IF(males!L4&gt;0,males!L4,"")</f>
        <v>17.8</v>
      </c>
      <c r="F7" s="108" t="str">
        <f>IF(males!L6&gt;0,males!L6,"")</f>
        <v/>
      </c>
      <c r="G7" s="108">
        <f>IF(males!L7&gt;0,males!L7,"")</f>
        <v>7</v>
      </c>
      <c r="H7" s="108">
        <f>IF(males!L8&gt;0,males!L8,"")</f>
        <v>16.5</v>
      </c>
      <c r="I7" s="108">
        <f>IF(males!L9&gt;0,males!L9,"")</f>
        <v>6.2</v>
      </c>
      <c r="J7" s="108" t="str">
        <f>IF(males!L10&gt;0,males!L10,"")</f>
        <v/>
      </c>
      <c r="K7" s="107" t="str">
        <f>IF(males!L11&gt;0,males!L11,"")</f>
        <v/>
      </c>
      <c r="L7" s="109" t="str">
        <f>IF(males!L12&gt;0,males!L12,"")</f>
        <v/>
      </c>
      <c r="M7" s="108">
        <f>IF(males!L14&gt;0,males!L14,"")</f>
        <v>2.5</v>
      </c>
      <c r="N7" s="108">
        <f>IF(males!L16&gt;0,males!L16,"")</f>
        <v>9.6</v>
      </c>
      <c r="O7" s="108" t="str">
        <f>IF(males!L17&gt;0,males!L17,"")</f>
        <v/>
      </c>
      <c r="P7" s="107" t="str">
        <f>IF(males!L18&gt;0,males!L18,"")</f>
        <v/>
      </c>
      <c r="Q7" s="108">
        <f>IF(males!L20&gt;0,males!L20,"")</f>
        <v>9.4</v>
      </c>
      <c r="R7" s="108">
        <f>IF(males!L21&gt;0,males!L21,"")</f>
        <v>1.3</v>
      </c>
      <c r="S7" s="107">
        <f>IF(males!L22&gt;0,males!L22,"")</f>
        <v>0.13829787234042554</v>
      </c>
      <c r="T7" s="108">
        <f>IF(males!L24&gt;0,males!L24,"")</f>
        <v>9.3000000000000007</v>
      </c>
      <c r="U7" s="106">
        <f>IF(males!L25&gt;0,males!L25,"")</f>
        <v>1.2</v>
      </c>
      <c r="V7" s="107">
        <f>IF(males!L26&gt;0,males!L26,"")</f>
        <v>0.12903225806451613</v>
      </c>
      <c r="W7" s="106">
        <f>IF(males!L28&gt;0,males!L28,"")</f>
        <v>10.8</v>
      </c>
      <c r="X7" s="106" t="str">
        <f>IF(males!L29&gt;0,males!L29,"")</f>
        <v/>
      </c>
      <c r="Y7" s="107" t="str">
        <f>IF(males!L30&gt;0,males!L30,"")</f>
        <v/>
      </c>
    </row>
    <row r="8" spans="1:25" x14ac:dyDescent="0.2">
      <c r="A8" s="125" t="str">
        <f t="shared" si="0"/>
        <v>Hypechiniscus flavus</v>
      </c>
      <c r="B8" s="77" t="str">
        <f t="shared" si="0"/>
        <v>JP.006</v>
      </c>
      <c r="C8" s="98">
        <f>males!N1</f>
        <v>7</v>
      </c>
      <c r="D8" s="99">
        <f>IF(males!N3&gt;0,males!N3,"")</f>
        <v>172</v>
      </c>
      <c r="E8" s="108">
        <f>IF(males!N4&gt;0,males!N4,"")</f>
        <v>17.2</v>
      </c>
      <c r="F8" s="108">
        <f>IF(males!N6&gt;0,males!N6,"")</f>
        <v>7.8</v>
      </c>
      <c r="G8" s="108">
        <f>IF(males!N7&gt;0,males!N7,"")</f>
        <v>6.6</v>
      </c>
      <c r="H8" s="108">
        <f>IF(males!N8&gt;0,males!N8,"")</f>
        <v>13.1</v>
      </c>
      <c r="I8" s="108">
        <f>IF(males!N9&gt;0,males!N9,"")</f>
        <v>4.5</v>
      </c>
      <c r="J8" s="108">
        <f>IF(males!N10&gt;0,males!N10,"")</f>
        <v>17.399999999999999</v>
      </c>
      <c r="K8" s="107">
        <f>IF(males!N11&gt;0,males!N11,"")</f>
        <v>0.10116279069767441</v>
      </c>
      <c r="L8" s="109">
        <f>IF(males!N12&gt;0,males!N12,"")</f>
        <v>0.59541984732824427</v>
      </c>
      <c r="M8" s="108">
        <f>IF(males!N14&gt;0,males!N14,"")</f>
        <v>2.8</v>
      </c>
      <c r="N8" s="108">
        <f>IF(males!N16&gt;0,males!N16,"")</f>
        <v>9.6999999999999993</v>
      </c>
      <c r="O8" s="108">
        <f>IF(males!N17&gt;0,males!N17,"")</f>
        <v>1.5</v>
      </c>
      <c r="P8" s="107">
        <f>IF(males!N18&gt;0,males!N18,"")</f>
        <v>0.15463917525773196</v>
      </c>
      <c r="Q8" s="108">
        <f>IF(males!N20&gt;0,males!N20,"")</f>
        <v>8.5</v>
      </c>
      <c r="R8" s="108" t="str">
        <f>IF(males!N21&gt;0,males!N21,"")</f>
        <v/>
      </c>
      <c r="S8" s="107" t="str">
        <f>IF(males!N22&gt;0,males!N22,"")</f>
        <v/>
      </c>
      <c r="T8" s="108" t="str">
        <f>IF(males!N24&gt;0,males!N24,"")</f>
        <v/>
      </c>
      <c r="U8" s="106" t="str">
        <f>IF(males!N25&gt;0,males!N25,"")</f>
        <v/>
      </c>
      <c r="V8" s="107" t="str">
        <f>IF(males!N26&gt;0,males!N26,"")</f>
        <v/>
      </c>
      <c r="W8" s="106">
        <f>IF(males!N28&gt;0,males!N28,"")</f>
        <v>10.6</v>
      </c>
      <c r="X8" s="106" t="str">
        <f>IF(males!N29&gt;0,males!N29,"")</f>
        <v/>
      </c>
      <c r="Y8" s="107" t="str">
        <f>IF(males!N30&gt;0,males!N30,"")</f>
        <v/>
      </c>
    </row>
    <row r="9" spans="1:25" x14ac:dyDescent="0.2">
      <c r="A9" s="125" t="str">
        <f t="shared" si="0"/>
        <v>Hypechiniscus flavus</v>
      </c>
      <c r="B9" s="77" t="str">
        <f t="shared" si="0"/>
        <v>JP.006</v>
      </c>
      <c r="C9" s="98">
        <f>males!P1</f>
        <v>8</v>
      </c>
      <c r="D9" s="99">
        <f>IF(males!P3&gt;0,males!P3,"")</f>
        <v>188</v>
      </c>
      <c r="E9" s="108">
        <f>IF(males!P4&gt;0,males!P4,"")</f>
        <v>16</v>
      </c>
      <c r="F9" s="108" t="str">
        <f>IF(males!P6&gt;0,males!P6,"")</f>
        <v/>
      </c>
      <c r="G9" s="108">
        <f>IF(males!P7&gt;0,males!P7,"")</f>
        <v>4.8</v>
      </c>
      <c r="H9" s="108">
        <f>IF(males!P8&gt;0,males!P8,"")</f>
        <v>9.8000000000000007</v>
      </c>
      <c r="I9" s="108">
        <f>IF(males!P9&gt;0,males!P9,"")</f>
        <v>3.4</v>
      </c>
      <c r="J9" s="108">
        <f>IF(males!P10&gt;0,males!P10,"")</f>
        <v>15</v>
      </c>
      <c r="K9" s="107">
        <f>IF(males!P11&gt;0,males!P11,"")</f>
        <v>7.9787234042553196E-2</v>
      </c>
      <c r="L9" s="109" t="str">
        <f>IF(males!P12&gt;0,males!P12,"")</f>
        <v/>
      </c>
      <c r="M9" s="108">
        <f>IF(males!P14&gt;0,males!P14,"")</f>
        <v>2.1</v>
      </c>
      <c r="N9" s="108">
        <f>IF(males!P16&gt;0,males!P16,"")</f>
        <v>7.6</v>
      </c>
      <c r="O9" s="108" t="str">
        <f>IF(males!P17&gt;0,males!P17,"")</f>
        <v/>
      </c>
      <c r="P9" s="107" t="str">
        <f>IF(males!P18&gt;0,males!P18,"")</f>
        <v/>
      </c>
      <c r="Q9" s="108">
        <f>IF(males!P20&gt;0,males!P20,"")</f>
        <v>6.9</v>
      </c>
      <c r="R9" s="108">
        <f>IF(males!P21&gt;0,males!P21,"")</f>
        <v>1</v>
      </c>
      <c r="S9" s="107">
        <f>IF(males!P22&gt;0,males!P22,"")</f>
        <v>0.14492753623188406</v>
      </c>
      <c r="T9" s="108">
        <f>IF(males!P24&gt;0,males!P24,"")</f>
        <v>6.6</v>
      </c>
      <c r="U9" s="106" t="str">
        <f>IF(males!P25&gt;0,males!P25,"")</f>
        <v/>
      </c>
      <c r="V9" s="107" t="str">
        <f>IF(males!P26&gt;0,males!P26,"")</f>
        <v/>
      </c>
      <c r="W9" s="106">
        <f>IF(males!P28&gt;0,males!P28,"")</f>
        <v>8.1</v>
      </c>
      <c r="X9" s="106" t="str">
        <f>IF(males!P29&gt;0,males!P29,"")</f>
        <v/>
      </c>
      <c r="Y9" s="107" t="str">
        <f>IF(males!P30&gt;0,males!P30,"")</f>
        <v/>
      </c>
    </row>
    <row r="10" spans="1:25" x14ac:dyDescent="0.2">
      <c r="A10" s="125" t="str">
        <f t="shared" si="0"/>
        <v>Hypechiniscus flavus</v>
      </c>
      <c r="B10" s="77" t="str">
        <f t="shared" si="0"/>
        <v>JP.006</v>
      </c>
      <c r="C10" s="98">
        <f>males!R1</f>
        <v>9</v>
      </c>
      <c r="D10" s="99">
        <f>IF(males!R3&gt;0,males!R3,"")</f>
        <v>170</v>
      </c>
      <c r="E10" s="108">
        <f>IF(males!R4&gt;0,males!R4,"")</f>
        <v>20.7</v>
      </c>
      <c r="F10" s="108" t="str">
        <f>IF(males!R6&gt;0,males!R6,"")</f>
        <v/>
      </c>
      <c r="G10" s="108">
        <f>IF(males!R7&gt;0,males!R7,"")</f>
        <v>9</v>
      </c>
      <c r="H10" s="108">
        <f>IF(males!R8&gt;0,males!R8,"")</f>
        <v>18.8</v>
      </c>
      <c r="I10" s="108">
        <f>IF(males!R9&gt;0,males!R9,"")</f>
        <v>7</v>
      </c>
      <c r="J10" s="108">
        <f>IF(males!R10&gt;0,males!R10,"")</f>
        <v>17.7</v>
      </c>
      <c r="K10" s="107">
        <f>IF(males!R11&gt;0,males!R11,"")</f>
        <v>0.10411764705882352</v>
      </c>
      <c r="L10" s="109" t="str">
        <f>IF(males!R12&gt;0,males!R12,"")</f>
        <v/>
      </c>
      <c r="M10" s="108">
        <f>IF(males!R14&gt;0,males!R14,"")</f>
        <v>3.6</v>
      </c>
      <c r="N10" s="108">
        <f>IF(males!R16&gt;0,males!R16,"")</f>
        <v>10.7</v>
      </c>
      <c r="O10" s="108">
        <f>IF(males!R17&gt;0,males!R17,"")</f>
        <v>1.6</v>
      </c>
      <c r="P10" s="107">
        <f>IF(males!R18&gt;0,males!R18,"")</f>
        <v>0.14953271028037385</v>
      </c>
      <c r="Q10" s="108">
        <f>IF(males!R20&gt;0,males!R20,"")</f>
        <v>9.9</v>
      </c>
      <c r="R10" s="108">
        <f>IF(males!R21&gt;0,males!R21,"")</f>
        <v>1.4</v>
      </c>
      <c r="S10" s="107">
        <f>IF(males!R22&gt;0,males!R22,"")</f>
        <v>0.14141414141414141</v>
      </c>
      <c r="T10" s="108">
        <f>IF(males!R24&gt;0,males!R24,"")</f>
        <v>10.1</v>
      </c>
      <c r="U10" s="106" t="str">
        <f>IF(males!R25&gt;0,males!R25,"")</f>
        <v/>
      </c>
      <c r="V10" s="107" t="str">
        <f>IF(males!R26&gt;0,males!R26,"")</f>
        <v/>
      </c>
      <c r="W10" s="106">
        <f>IF(males!R28&gt;0,males!R28,"")</f>
        <v>11.7</v>
      </c>
      <c r="X10" s="106" t="str">
        <f>IF(males!R29&gt;0,males!R29,"")</f>
        <v/>
      </c>
      <c r="Y10" s="107" t="str">
        <f>IF(males!R30&gt;0,males!R30,"")</f>
        <v/>
      </c>
    </row>
    <row r="11" spans="1:25" x14ac:dyDescent="0.2">
      <c r="A11" s="125" t="str">
        <f t="shared" si="0"/>
        <v>Hypechiniscus flavus</v>
      </c>
      <c r="B11" s="77" t="str">
        <f t="shared" si="0"/>
        <v>JP.006</v>
      </c>
      <c r="C11" s="98">
        <f>males!T1</f>
        <v>10</v>
      </c>
      <c r="D11" s="99">
        <f>IF(males!T3&gt;0,males!T3,"")</f>
        <v>164</v>
      </c>
      <c r="E11" s="108">
        <f>IF(males!T4&gt;0,males!T4,"")</f>
        <v>18.399999999999999</v>
      </c>
      <c r="F11" s="108">
        <f>IF(males!T6&gt;0,males!T6,"")</f>
        <v>7</v>
      </c>
      <c r="G11" s="108">
        <f>IF(males!T7&gt;0,males!T7,"")</f>
        <v>6.2</v>
      </c>
      <c r="H11" s="108" t="str">
        <f>IF(males!T8&gt;0,males!T8,"")</f>
        <v/>
      </c>
      <c r="I11" s="108">
        <f>IF(males!T9&gt;0,males!T9,"")</f>
        <v>5.7</v>
      </c>
      <c r="J11" s="108" t="str">
        <f>IF(males!T10&gt;0,males!T10,"")</f>
        <v/>
      </c>
      <c r="K11" s="107" t="str">
        <f>IF(males!T11&gt;0,males!T11,"")</f>
        <v/>
      </c>
      <c r="L11" s="109" t="str">
        <f>IF(males!T12&gt;0,males!T12,"")</f>
        <v/>
      </c>
      <c r="M11" s="108">
        <f>IF(males!T14&gt;0,males!T14,"")</f>
        <v>3.4</v>
      </c>
      <c r="N11" s="108">
        <f>IF(males!T16&gt;0,males!T16,"")</f>
        <v>9.1</v>
      </c>
      <c r="O11" s="108">
        <f>IF(males!T17&gt;0,males!T17,"")</f>
        <v>1.4</v>
      </c>
      <c r="P11" s="107">
        <f>IF(males!T18&gt;0,males!T18,"")</f>
        <v>0.15384615384615385</v>
      </c>
      <c r="Q11" s="108">
        <f>IF(males!T20&gt;0,males!T20,"")</f>
        <v>8.5</v>
      </c>
      <c r="R11" s="108" t="str">
        <f>IF(males!T21&gt;0,males!T21,"")</f>
        <v/>
      </c>
      <c r="S11" s="107" t="str">
        <f>IF(males!T22&gt;0,males!T22,"")</f>
        <v/>
      </c>
      <c r="T11" s="108">
        <f>IF(males!T24&gt;0,males!T24,"")</f>
        <v>8.5</v>
      </c>
      <c r="U11" s="106" t="str">
        <f>IF(males!T25&gt;0,males!T25,"")</f>
        <v/>
      </c>
      <c r="V11" s="107" t="str">
        <f>IF(males!T26&gt;0,males!T26,"")</f>
        <v/>
      </c>
      <c r="W11" s="106">
        <f>IF(males!T28&gt;0,males!T28,"")</f>
        <v>10.8</v>
      </c>
      <c r="X11" s="106" t="str">
        <f>IF(males!T29&gt;0,males!T29,"")</f>
        <v/>
      </c>
      <c r="Y11" s="107" t="str">
        <f>IF(males!T30&gt;0,males!T30,"")</f>
        <v/>
      </c>
    </row>
    <row r="12" spans="1:25" x14ac:dyDescent="0.2">
      <c r="A12" s="125" t="str">
        <f t="shared" si="0"/>
        <v>Hypechiniscus flavus</v>
      </c>
      <c r="B12" s="77" t="str">
        <f t="shared" si="0"/>
        <v>JP.006</v>
      </c>
      <c r="C12" s="98">
        <f>males!V1</f>
        <v>11</v>
      </c>
      <c r="D12" s="99">
        <f>IF(males!V3&gt;0,males!V3,"")</f>
        <v>165</v>
      </c>
      <c r="E12" s="108">
        <f>IF(males!V4&gt;0,males!V4,"")</f>
        <v>17.7</v>
      </c>
      <c r="F12" s="108">
        <f>IF(males!V6&gt;0,males!V6,"")</f>
        <v>8.3000000000000007</v>
      </c>
      <c r="G12" s="108">
        <f>IF(males!V7&gt;0,males!V7,"")</f>
        <v>6.3</v>
      </c>
      <c r="H12" s="108">
        <f>IF(males!V8&gt;0,males!V8,"")</f>
        <v>14.4</v>
      </c>
      <c r="I12" s="108">
        <f>IF(males!V9&gt;0,males!V9,"")</f>
        <v>5.9</v>
      </c>
      <c r="J12" s="108">
        <f>IF(males!V10&gt;0,males!V10,"")</f>
        <v>18.3</v>
      </c>
      <c r="K12" s="107">
        <f>IF(males!V11&gt;0,males!V11,"")</f>
        <v>0.11090909090909092</v>
      </c>
      <c r="L12" s="109">
        <f>IF(males!V12&gt;0,males!V12,"")</f>
        <v>0.57638888888888895</v>
      </c>
      <c r="M12" s="108">
        <f>IF(males!V14&gt;0,males!V14,"")</f>
        <v>3</v>
      </c>
      <c r="N12" s="108">
        <f>IF(males!V16&gt;0,males!V16,"")</f>
        <v>8.9</v>
      </c>
      <c r="O12" s="108">
        <f>IF(males!V17&gt;0,males!V17,"")</f>
        <v>1.5</v>
      </c>
      <c r="P12" s="107">
        <f>IF(males!V18&gt;0,males!V18,"")</f>
        <v>0.16853932584269662</v>
      </c>
      <c r="Q12" s="108">
        <f>IF(males!V20&gt;0,males!V20,"")</f>
        <v>8.5</v>
      </c>
      <c r="R12" s="108">
        <f>IF(males!V21&gt;0,males!V21,"")</f>
        <v>1.5</v>
      </c>
      <c r="S12" s="107">
        <f>IF(males!V22&gt;0,males!V22,"")</f>
        <v>0.17647058823529413</v>
      </c>
      <c r="T12" s="108">
        <f>IF(males!V24&gt;0,males!V24,"")</f>
        <v>8.9</v>
      </c>
      <c r="U12" s="106" t="str">
        <f>IF(males!V25&gt;0,males!V25,"")</f>
        <v/>
      </c>
      <c r="V12" s="107" t="str">
        <f>IF(males!V26&gt;0,males!V26,"")</f>
        <v/>
      </c>
      <c r="W12" s="106">
        <f>IF(males!V28&gt;0,males!V28,"")</f>
        <v>10.8</v>
      </c>
      <c r="X12" s="106" t="str">
        <f>IF(males!V29&gt;0,males!V29,"")</f>
        <v/>
      </c>
      <c r="Y12" s="107" t="str">
        <f>IF(males!V30&gt;0,males!V30,"")</f>
        <v/>
      </c>
    </row>
    <row r="13" spans="1:25" x14ac:dyDescent="0.2">
      <c r="A13" s="125" t="str">
        <f t="shared" si="0"/>
        <v>Hypechiniscus flavus</v>
      </c>
      <c r="B13" s="77" t="str">
        <f t="shared" si="0"/>
        <v>JP.006</v>
      </c>
      <c r="C13" s="98">
        <f>males!X1</f>
        <v>12</v>
      </c>
      <c r="D13" s="99">
        <f>IF(males!X3&gt;0,males!X3,"")</f>
        <v>183</v>
      </c>
      <c r="E13" s="108">
        <f>IF(males!X4&gt;0,males!X4,"")</f>
        <v>20.9</v>
      </c>
      <c r="F13" s="108">
        <f>IF(males!X6&gt;0,males!X6,"")</f>
        <v>9</v>
      </c>
      <c r="G13" s="108">
        <f>IF(males!X7&gt;0,males!X7,"")</f>
        <v>8.5</v>
      </c>
      <c r="H13" s="108">
        <f>IF(males!X8&gt;0,males!X8,"")</f>
        <v>18.8</v>
      </c>
      <c r="I13" s="108">
        <f>IF(males!X9&gt;0,males!X9,"")</f>
        <v>6.5</v>
      </c>
      <c r="J13" s="108">
        <f>IF(males!X10&gt;0,males!X10,"")</f>
        <v>18.899999999999999</v>
      </c>
      <c r="K13" s="107">
        <f>IF(males!X11&gt;0,males!X11,"")</f>
        <v>0.10327868852459016</v>
      </c>
      <c r="L13" s="109">
        <f>IF(males!X12&gt;0,males!X12,"")</f>
        <v>0.47872340425531912</v>
      </c>
      <c r="M13" s="108">
        <f>IF(males!X14&gt;0,males!X14,"")</f>
        <v>2.8</v>
      </c>
      <c r="N13" s="108">
        <f>IF(males!X16&gt;0,males!X16,"")</f>
        <v>10.3</v>
      </c>
      <c r="O13" s="108">
        <f>IF(males!X17&gt;0,males!X17,"")</f>
        <v>1.7</v>
      </c>
      <c r="P13" s="107">
        <f>IF(males!X18&gt;0,males!X18,"")</f>
        <v>0.16504854368932037</v>
      </c>
      <c r="Q13" s="108">
        <f>IF(males!X20&gt;0,males!X20,"")</f>
        <v>10</v>
      </c>
      <c r="R13" s="108">
        <f>IF(males!X21&gt;0,males!X21,"")</f>
        <v>1.7</v>
      </c>
      <c r="S13" s="107">
        <f>IF(males!X22&gt;0,males!X22,"")</f>
        <v>0.16999999999999998</v>
      </c>
      <c r="T13" s="108">
        <f>IF(males!X24&gt;0,males!X24,"")</f>
        <v>9.6</v>
      </c>
      <c r="U13" s="106">
        <f>IF(males!X25&gt;0,males!X25,"")</f>
        <v>1.7</v>
      </c>
      <c r="V13" s="107">
        <f>IF(males!X26&gt;0,males!X26,"")</f>
        <v>0.17708333333333334</v>
      </c>
      <c r="W13" s="106">
        <f>IF(males!X28&gt;0,males!X28,"")</f>
        <v>12</v>
      </c>
      <c r="X13" s="106" t="str">
        <f>IF(males!X29&gt;0,males!X29,"")</f>
        <v/>
      </c>
      <c r="Y13" s="107" t="str">
        <f>IF(males!X30&gt;0,males!X30,"")</f>
        <v/>
      </c>
    </row>
    <row r="14" spans="1:25" x14ac:dyDescent="0.2">
      <c r="A14" s="125" t="str">
        <f t="shared" si="0"/>
        <v>Hypechiniscus flavus</v>
      </c>
      <c r="B14" s="77" t="str">
        <f t="shared" si="0"/>
        <v>JP.006</v>
      </c>
      <c r="C14" s="98">
        <f>males!Z1</f>
        <v>13</v>
      </c>
      <c r="D14" s="99">
        <f>IF(males!Z3&gt;0,males!Z3,"")</f>
        <v>167</v>
      </c>
      <c r="E14" s="108">
        <f>IF(males!Z4&gt;0,males!Z4,"")</f>
        <v>16.8</v>
      </c>
      <c r="F14" s="108">
        <f>IF(males!Z6&gt;0,males!Z6,"")</f>
        <v>8.6999999999999993</v>
      </c>
      <c r="G14" s="108">
        <f>IF(males!Z7&gt;0,males!Z7,"")</f>
        <v>6.3</v>
      </c>
      <c r="H14" s="108">
        <f>IF(males!Z8&gt;0,males!Z8,"")</f>
        <v>15.7</v>
      </c>
      <c r="I14" s="108">
        <f>IF(males!Z9&gt;0,males!Z9,"")</f>
        <v>4.9000000000000004</v>
      </c>
      <c r="J14" s="108">
        <f>IF(males!Z10&gt;0,males!Z10,"")</f>
        <v>20.8</v>
      </c>
      <c r="K14" s="107">
        <f>IF(males!Z11&gt;0,males!Z11,"")</f>
        <v>0.12455089820359282</v>
      </c>
      <c r="L14" s="109">
        <f>IF(males!Z12&gt;0,males!Z12,"")</f>
        <v>0.55414012738853502</v>
      </c>
      <c r="M14" s="108">
        <f>IF(males!Z14&gt;0,males!Z14,"")</f>
        <v>2.5</v>
      </c>
      <c r="N14" s="108">
        <f>IF(males!Z16&gt;0,males!Z16,"")</f>
        <v>9</v>
      </c>
      <c r="O14" s="108" t="str">
        <f>IF(males!Z17&gt;0,males!Z17,"")</f>
        <v/>
      </c>
      <c r="P14" s="107" t="str">
        <f>IF(males!Z18&gt;0,males!Z18,"")</f>
        <v/>
      </c>
      <c r="Q14" s="108">
        <f>IF(males!Z20&gt;0,males!Z20,"")</f>
        <v>9.4</v>
      </c>
      <c r="R14" s="108">
        <f>IF(males!Z21&gt;0,males!Z21,"")</f>
        <v>1.5</v>
      </c>
      <c r="S14" s="107">
        <f>IF(males!Z22&gt;0,males!Z22,"")</f>
        <v>0.15957446808510636</v>
      </c>
      <c r="T14" s="108">
        <f>IF(males!Z24&gt;0,males!Z24,"")</f>
        <v>8.8000000000000007</v>
      </c>
      <c r="U14" s="106" t="str">
        <f>IF(males!Z25&gt;0,males!Z25,"")</f>
        <v/>
      </c>
      <c r="V14" s="107" t="str">
        <f>IF(males!Z26&gt;0,males!Z26,"")</f>
        <v/>
      </c>
      <c r="W14" s="106">
        <f>IF(males!Z28&gt;0,males!Z28,"")</f>
        <v>10.4</v>
      </c>
      <c r="X14" s="106" t="str">
        <f>IF(males!Z29&gt;0,males!Z29,"")</f>
        <v/>
      </c>
      <c r="Y14" s="107" t="str">
        <f>IF(males!Z30&gt;0,males!Z30,"")</f>
        <v/>
      </c>
    </row>
    <row r="15" spans="1:25" x14ac:dyDescent="0.2">
      <c r="A15" s="125" t="str">
        <f t="shared" si="0"/>
        <v>Hypechiniscus flavus</v>
      </c>
      <c r="B15" s="77" t="str">
        <f t="shared" si="0"/>
        <v>JP.006</v>
      </c>
      <c r="C15" s="98">
        <f>males!AB1</f>
        <v>14</v>
      </c>
      <c r="D15" s="99">
        <f>IF(males!AB3&gt;0,males!AB3,"")</f>
        <v>169</v>
      </c>
      <c r="E15" s="108">
        <f>IF(males!AB4&gt;0,males!AB4,"")</f>
        <v>18.2</v>
      </c>
      <c r="F15" s="108">
        <f>IF(males!AB6&gt;0,males!AB6,"")</f>
        <v>9.6</v>
      </c>
      <c r="G15" s="108">
        <f>IF(males!AB7&gt;0,males!AB7,"")</f>
        <v>6.4</v>
      </c>
      <c r="H15" s="108">
        <f>IF(males!AB8&gt;0,males!AB8,"")</f>
        <v>12.4</v>
      </c>
      <c r="I15" s="108">
        <f>IF(males!AB9&gt;0,males!AB9,"")</f>
        <v>5.0999999999999996</v>
      </c>
      <c r="J15" s="108">
        <f>IF(males!AB10&gt;0,males!AB10,"")</f>
        <v>18.100000000000001</v>
      </c>
      <c r="K15" s="107">
        <f>IF(males!AB11&gt;0,males!AB11,"")</f>
        <v>0.10710059171597634</v>
      </c>
      <c r="L15" s="109">
        <f>IF(males!AB12&gt;0,males!AB12,"")</f>
        <v>0.77419354838709675</v>
      </c>
      <c r="M15" s="108">
        <f>IF(males!AB14&gt;0,males!AB14,"")</f>
        <v>2.4</v>
      </c>
      <c r="N15" s="108">
        <f>IF(males!AB16&gt;0,males!AB16,"")</f>
        <v>9.4</v>
      </c>
      <c r="O15" s="108">
        <f>IF(males!AB17&gt;0,males!AB17,"")</f>
        <v>1.5</v>
      </c>
      <c r="P15" s="107">
        <f>IF(males!AB18&gt;0,males!AB18,"")</f>
        <v>0.15957446808510636</v>
      </c>
      <c r="Q15" s="108" t="str">
        <f>IF(males!AB20&gt;0,males!AB20,"")</f>
        <v/>
      </c>
      <c r="R15" s="108" t="str">
        <f>IF(males!AB21&gt;0,males!AB21,"")</f>
        <v/>
      </c>
      <c r="S15" s="107" t="str">
        <f>IF(males!AB22&gt;0,males!AB22,"")</f>
        <v/>
      </c>
      <c r="T15" s="108" t="str">
        <f>IF(males!AB24&gt;0,males!AB24,"")</f>
        <v/>
      </c>
      <c r="U15" s="106" t="str">
        <f>IF(males!AB25&gt;0,males!AB25,"")</f>
        <v/>
      </c>
      <c r="V15" s="107" t="str">
        <f>IF(males!AB26&gt;0,males!AB26,"")</f>
        <v/>
      </c>
      <c r="W15" s="106">
        <f>IF(males!AB28&gt;0,males!AB28,"")</f>
        <v>10.3</v>
      </c>
      <c r="X15" s="106" t="str">
        <f>IF(males!AB29&gt;0,males!AB29,"")</f>
        <v/>
      </c>
      <c r="Y15" s="107" t="str">
        <f>IF(males!AB30&gt;0,males!AB30,"")</f>
        <v/>
      </c>
    </row>
    <row r="16" spans="1:25" x14ac:dyDescent="0.2">
      <c r="A16" s="125" t="str">
        <f t="shared" si="0"/>
        <v>Hypechiniscus flavus</v>
      </c>
      <c r="B16" s="77" t="str">
        <f t="shared" si="0"/>
        <v>JP.006</v>
      </c>
      <c r="C16" s="98">
        <f>males!AD1</f>
        <v>15</v>
      </c>
      <c r="D16" s="99">
        <f>IF(males!AD3&gt;0,males!AD3,"")</f>
        <v>176</v>
      </c>
      <c r="E16" s="108">
        <f>IF(males!AD4&gt;0,males!AD4,"")</f>
        <v>20.3</v>
      </c>
      <c r="F16" s="108">
        <f>IF(males!AD6&gt;0,males!AD6,"")</f>
        <v>8.6</v>
      </c>
      <c r="G16" s="108">
        <f>IF(males!AD7&gt;0,males!AD7,"")</f>
        <v>5.2</v>
      </c>
      <c r="H16" s="108">
        <f>IF(males!AD8&gt;0,males!AD8,"")</f>
        <v>14.7</v>
      </c>
      <c r="I16" s="108">
        <f>IF(males!AD9&gt;0,males!AD9,"")</f>
        <v>5.6</v>
      </c>
      <c r="J16" s="108">
        <f>IF(males!AD10&gt;0,males!AD10,"")</f>
        <v>17.3</v>
      </c>
      <c r="K16" s="107">
        <f>IF(males!AD11&gt;0,males!AD11,"")</f>
        <v>9.8295454545454547E-2</v>
      </c>
      <c r="L16" s="109">
        <f>IF(males!AD12&gt;0,males!AD12,"")</f>
        <v>0.58503401360544216</v>
      </c>
      <c r="M16" s="108">
        <f>IF(males!AD14&gt;0,males!AD14,"")</f>
        <v>2.6</v>
      </c>
      <c r="N16" s="108">
        <f>IF(males!AD16&gt;0,males!AD16,"")</f>
        <v>9.3000000000000007</v>
      </c>
      <c r="O16" s="108">
        <f>IF(males!AD17&gt;0,males!AD17,"")</f>
        <v>1.7</v>
      </c>
      <c r="P16" s="107">
        <f>IF(males!AD18&gt;0,males!AD18,"")</f>
        <v>0.18279569892473116</v>
      </c>
      <c r="Q16" s="108">
        <f>IF(males!AD20&gt;0,males!AD20,"")</f>
        <v>9.5</v>
      </c>
      <c r="R16" s="108">
        <f>IF(males!AD21&gt;0,males!AD21,"")</f>
        <v>2</v>
      </c>
      <c r="S16" s="107">
        <f>IF(males!AD22&gt;0,males!AD22,"")</f>
        <v>0.21052631578947367</v>
      </c>
      <c r="T16" s="108">
        <f>IF(males!AD24&gt;0,males!AD24,"")</f>
        <v>9.6</v>
      </c>
      <c r="U16" s="106">
        <f>IF(males!AD25&gt;0,males!AD25,"")</f>
        <v>2</v>
      </c>
      <c r="V16" s="107">
        <f>IF(males!AD26&gt;0,males!AD26,"")</f>
        <v>0.20833333333333334</v>
      </c>
      <c r="W16" s="106">
        <f>IF(males!AD28&gt;0,males!AD28,"")</f>
        <v>11.8</v>
      </c>
      <c r="X16" s="106">
        <f>IF(males!AD29&gt;0,males!AD29,"")</f>
        <v>2.1</v>
      </c>
      <c r="Y16" s="107">
        <f>IF(males!AD30&gt;0,males!AD30,"")</f>
        <v>0.17796610169491525</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14</vt:i4>
      </vt:variant>
    </vt:vector>
  </HeadingPairs>
  <TitlesOfParts>
    <vt:vector size="14" baseType="lpstr">
      <vt:lpstr>instructions</vt:lpstr>
      <vt:lpstr>general info</vt:lpstr>
      <vt:lpstr>females</vt:lpstr>
      <vt:lpstr>males</vt:lpstr>
      <vt:lpstr>juveniles</vt:lpstr>
      <vt:lpstr>larvae</vt:lpstr>
      <vt:lpstr>females_stats (μm)</vt:lpstr>
      <vt:lpstr>females_stats (sc)</vt:lpstr>
      <vt:lpstr>males_stats (μm)</vt:lpstr>
      <vt:lpstr>males_stats (sc)</vt:lpstr>
      <vt:lpstr>juveniles_stats (μm)</vt:lpstr>
      <vt:lpstr>juveniles_stats (sc)</vt:lpstr>
      <vt:lpstr>larvae_stats (μm)</vt:lpstr>
      <vt:lpstr>larvae_stats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Madga</cp:lastModifiedBy>
  <dcterms:created xsi:type="dcterms:W3CDTF">2007-08-01T03:19:15Z</dcterms:created>
  <dcterms:modified xsi:type="dcterms:W3CDTF">2021-02-26T20:06:37Z</dcterms:modified>
</cp:coreProperties>
</file>