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58\"/>
    </mc:Choice>
  </mc:AlternateContent>
  <xr:revisionPtr revIDLastSave="0" documentId="13_ncr:1_{7313AB98-04B6-4A34-82B5-598B4C3E4B7E}" xr6:coauthVersionLast="45" xr6:coauthVersionMax="45" xr10:uidLastSave="{00000000-0000-0000-0000-000000000000}"/>
  <bookViews>
    <workbookView xWindow="-120" yWindow="-120" windowWidth="20730" windowHeight="11310" xr2:uid="{00000000-000D-0000-FFFF-FFFF00000000}"/>
  </bookViews>
  <sheets>
    <sheet name="instructions" sheetId="18" r:id="rId1"/>
    <sheet name="general info" sheetId="25" r:id="rId2"/>
    <sheet name="females" sheetId="7" r:id="rId3"/>
    <sheet name="males" sheetId="26" r:id="rId4"/>
    <sheet name="juveniles" sheetId="29" r:id="rId5"/>
    <sheet name="larvae" sheetId="32" r:id="rId6"/>
    <sheet name="bs test" sheetId="36" r:id="rId7"/>
    <sheet name="bl test" sheetId="38" r:id="rId8"/>
    <sheet name="sc test" sheetId="39" r:id="rId9"/>
    <sheet name="females_stats (μm)" sheetId="12" r:id="rId10"/>
    <sheet name="females_stats (sc)" sheetId="14" r:id="rId11"/>
    <sheet name="males_stats (μm)" sheetId="27" r:id="rId12"/>
    <sheet name="males_stats (sc)" sheetId="28" r:id="rId13"/>
    <sheet name="juveniles_stats (μm)" sheetId="30" r:id="rId14"/>
    <sheet name="juvenles_stats (sc)" sheetId="31" r:id="rId15"/>
    <sheet name="larvae_stats (μm)" sheetId="33" r:id="rId16"/>
    <sheet name="larvae_stats (sc)" sheetId="34"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7" i="7" l="1"/>
  <c r="E46" i="7"/>
  <c r="BO34" i="32" l="1"/>
  <c r="BO33" i="32"/>
  <c r="BO30" i="32"/>
  <c r="BO29" i="32"/>
  <c r="BO26" i="32"/>
  <c r="BO25" i="32"/>
  <c r="BO22" i="32"/>
  <c r="BO21" i="32"/>
  <c r="BO19" i="32"/>
  <c r="BO18" i="32"/>
  <c r="BO17" i="32"/>
  <c r="BO16" i="32"/>
  <c r="BO15" i="32"/>
  <c r="BO14" i="32"/>
  <c r="BO13" i="32"/>
  <c r="BO10" i="32"/>
  <c r="BO9" i="32"/>
  <c r="BO8" i="32"/>
  <c r="BO7" i="32"/>
  <c r="BO6" i="32"/>
  <c r="BO4" i="32"/>
  <c r="BO3" i="32"/>
  <c r="BO36" i="29"/>
  <c r="BO35" i="29"/>
  <c r="BO32" i="29"/>
  <c r="BO31" i="29"/>
  <c r="BO28" i="29"/>
  <c r="BO27" i="29"/>
  <c r="BO24" i="29"/>
  <c r="BO23" i="29"/>
  <c r="BO21" i="29"/>
  <c r="BO20" i="29"/>
  <c r="BO19" i="29"/>
  <c r="BO18" i="29"/>
  <c r="BO17" i="29"/>
  <c r="BO16" i="29"/>
  <c r="BO15" i="29"/>
  <c r="BO14" i="29"/>
  <c r="BO13" i="29"/>
  <c r="BO10" i="29"/>
  <c r="BO9" i="29"/>
  <c r="BO8" i="29"/>
  <c r="BO7" i="29"/>
  <c r="BO6" i="29"/>
  <c r="BO4" i="29"/>
  <c r="BO3" i="29"/>
  <c r="BO36" i="26"/>
  <c r="BO35" i="26"/>
  <c r="BO32" i="26"/>
  <c r="BO31" i="26"/>
  <c r="BO28" i="26"/>
  <c r="BO27" i="26"/>
  <c r="BO24" i="26"/>
  <c r="BO23" i="26"/>
  <c r="BO21" i="26"/>
  <c r="BO20" i="26"/>
  <c r="BO19" i="26"/>
  <c r="BO18" i="26"/>
  <c r="BO17" i="26"/>
  <c r="BO16" i="26"/>
  <c r="BO15" i="26"/>
  <c r="BO14" i="26"/>
  <c r="BO13" i="26"/>
  <c r="BO10" i="26"/>
  <c r="BO9" i="26"/>
  <c r="BO8" i="26"/>
  <c r="BO7" i="26"/>
  <c r="BO6" i="26"/>
  <c r="BO4" i="26"/>
  <c r="BO3" i="26"/>
  <c r="BO4" i="7"/>
  <c r="BO6" i="7"/>
  <c r="BO7" i="7"/>
  <c r="BO8" i="7"/>
  <c r="BO9" i="7"/>
  <c r="BO10" i="7"/>
  <c r="BO13" i="7"/>
  <c r="BO14" i="7"/>
  <c r="BO15" i="7"/>
  <c r="BO16" i="7"/>
  <c r="BO17" i="7"/>
  <c r="BO18" i="7"/>
  <c r="BO19" i="7"/>
  <c r="BO20" i="7"/>
  <c r="BO21" i="7"/>
  <c r="BO23" i="7"/>
  <c r="BO24" i="7"/>
  <c r="BO27" i="7"/>
  <c r="BO28" i="7"/>
  <c r="BO31" i="7"/>
  <c r="BO32" i="7"/>
  <c r="BO35" i="7"/>
  <c r="BO36" i="7"/>
  <c r="BO3" i="7"/>
  <c r="BM3" i="7"/>
  <c r="C5" i="34" l="1"/>
  <c r="C4" i="34"/>
  <c r="C3" i="34"/>
  <c r="C2" i="34"/>
  <c r="AC6" i="33"/>
  <c r="AB6" i="33"/>
  <c r="Z6" i="33"/>
  <c r="Y6" i="33"/>
  <c r="W6" i="33"/>
  <c r="V6" i="33"/>
  <c r="T6" i="33"/>
  <c r="S6" i="33"/>
  <c r="R6" i="33"/>
  <c r="Q6" i="33"/>
  <c r="P6" i="33"/>
  <c r="O6" i="33"/>
  <c r="N6" i="33"/>
  <c r="M6" i="33"/>
  <c r="L6" i="33"/>
  <c r="J6" i="33"/>
  <c r="I6" i="33"/>
  <c r="H6" i="33"/>
  <c r="G6" i="33"/>
  <c r="F6" i="33"/>
  <c r="E6" i="33"/>
  <c r="D6" i="33"/>
  <c r="C6" i="33"/>
  <c r="AC5" i="33"/>
  <c r="AB5" i="33"/>
  <c r="Z5" i="33"/>
  <c r="Y5" i="33"/>
  <c r="W5" i="33"/>
  <c r="V5" i="33"/>
  <c r="T5" i="33"/>
  <c r="S5" i="33"/>
  <c r="R5" i="33"/>
  <c r="Q5" i="33"/>
  <c r="P5" i="33"/>
  <c r="O5" i="33"/>
  <c r="N5" i="33"/>
  <c r="M5" i="33"/>
  <c r="L5" i="33"/>
  <c r="J5" i="33"/>
  <c r="I5" i="33"/>
  <c r="H5" i="33"/>
  <c r="G5" i="33"/>
  <c r="F5" i="33"/>
  <c r="E5" i="33"/>
  <c r="D5" i="33"/>
  <c r="C5" i="33"/>
  <c r="AC4" i="33"/>
  <c r="AB4" i="33"/>
  <c r="Z4" i="33"/>
  <c r="Y4" i="33"/>
  <c r="W4" i="33"/>
  <c r="V4" i="33"/>
  <c r="T4" i="33"/>
  <c r="S4" i="33"/>
  <c r="R4" i="33"/>
  <c r="Q4" i="33"/>
  <c r="P4" i="33"/>
  <c r="O4" i="33"/>
  <c r="N4" i="33"/>
  <c r="M4" i="33"/>
  <c r="L4" i="33"/>
  <c r="J4" i="33"/>
  <c r="I4" i="33"/>
  <c r="H4" i="33"/>
  <c r="G4" i="33"/>
  <c r="F4" i="33"/>
  <c r="E4" i="33"/>
  <c r="D4" i="33"/>
  <c r="C4" i="33"/>
  <c r="AC3" i="33"/>
  <c r="AB3" i="33"/>
  <c r="Z3" i="33"/>
  <c r="Y3" i="33"/>
  <c r="W3" i="33"/>
  <c r="V3" i="33"/>
  <c r="T3" i="33"/>
  <c r="S3" i="33"/>
  <c r="R3" i="33"/>
  <c r="Q3" i="33"/>
  <c r="P3" i="33"/>
  <c r="O3" i="33"/>
  <c r="N3" i="33"/>
  <c r="M3" i="33"/>
  <c r="L3" i="33"/>
  <c r="J3" i="33"/>
  <c r="I3" i="33"/>
  <c r="H3" i="33"/>
  <c r="G3" i="33"/>
  <c r="F3" i="33"/>
  <c r="E3" i="33"/>
  <c r="D3" i="33"/>
  <c r="C3" i="33"/>
  <c r="AC2" i="33"/>
  <c r="AB2" i="33"/>
  <c r="Z2" i="33"/>
  <c r="Y2" i="33"/>
  <c r="W2" i="33"/>
  <c r="V2" i="33"/>
  <c r="T2" i="33"/>
  <c r="S2" i="33"/>
  <c r="R2" i="33"/>
  <c r="Q2" i="33"/>
  <c r="P2" i="33"/>
  <c r="O2" i="33"/>
  <c r="N2" i="33"/>
  <c r="M2" i="33"/>
  <c r="L2" i="33"/>
  <c r="J2" i="33"/>
  <c r="I2" i="33"/>
  <c r="H2" i="33"/>
  <c r="G2" i="33"/>
  <c r="F2" i="33"/>
  <c r="E2" i="33"/>
  <c r="D2" i="33"/>
  <c r="C2" i="33"/>
  <c r="B2" i="33"/>
  <c r="A2" i="33"/>
  <c r="BR35" i="32"/>
  <c r="BP35" i="32"/>
  <c r="BH35" i="32"/>
  <c r="BF35" i="32"/>
  <c r="BD35" i="32"/>
  <c r="BB35" i="32"/>
  <c r="AZ35" i="32"/>
  <c r="AX35" i="32"/>
  <c r="AV35" i="32"/>
  <c r="AT35" i="32"/>
  <c r="AR35" i="32"/>
  <c r="AP35" i="32"/>
  <c r="AN35" i="32"/>
  <c r="AL35" i="32"/>
  <c r="AJ35" i="32"/>
  <c r="AH35" i="32"/>
  <c r="AF35" i="32"/>
  <c r="AD35" i="32"/>
  <c r="AB35" i="32"/>
  <c r="Z35" i="32"/>
  <c r="X35" i="32"/>
  <c r="V35" i="32"/>
  <c r="T35" i="32"/>
  <c r="R35" i="32"/>
  <c r="P35" i="32"/>
  <c r="N35" i="32"/>
  <c r="L35" i="32"/>
  <c r="J35" i="32"/>
  <c r="AD6" i="33" s="1"/>
  <c r="H35" i="32"/>
  <c r="AD5" i="33" s="1"/>
  <c r="F35" i="32"/>
  <c r="AD4" i="33" s="1"/>
  <c r="D35" i="32"/>
  <c r="AD3" i="33" s="1"/>
  <c r="B35" i="32"/>
  <c r="BU34" i="32"/>
  <c r="BS34" i="32"/>
  <c r="BM34" i="32"/>
  <c r="BN34" i="32" s="1"/>
  <c r="BL34" i="32"/>
  <c r="BI34" i="32"/>
  <c r="BG34" i="32"/>
  <c r="BE34" i="32"/>
  <c r="BC34" i="32"/>
  <c r="BA34" i="32"/>
  <c r="AY34" i="32"/>
  <c r="AW34" i="32"/>
  <c r="AU34" i="32"/>
  <c r="AS34" i="32"/>
  <c r="AQ34" i="32"/>
  <c r="AO34" i="32"/>
  <c r="AM34" i="32"/>
  <c r="AK34" i="32"/>
  <c r="AI34" i="32"/>
  <c r="AG34" i="32"/>
  <c r="AE34" i="32"/>
  <c r="AC34" i="32"/>
  <c r="AA34" i="32"/>
  <c r="Y34" i="32"/>
  <c r="W34" i="32"/>
  <c r="U34" i="32"/>
  <c r="S34" i="32"/>
  <c r="Q34" i="32"/>
  <c r="O34" i="32"/>
  <c r="M34" i="32"/>
  <c r="K34" i="32"/>
  <c r="I34" i="32"/>
  <c r="W5" i="34" s="1"/>
  <c r="G34" i="32"/>
  <c r="W4" i="34" s="1"/>
  <c r="E34" i="32"/>
  <c r="W3" i="34" s="1"/>
  <c r="C34" i="32"/>
  <c r="BU33" i="32"/>
  <c r="BS33" i="32"/>
  <c r="BM33" i="32"/>
  <c r="BN33" i="32" s="1"/>
  <c r="BL33" i="32"/>
  <c r="BI33" i="32"/>
  <c r="BG33" i="32"/>
  <c r="BE33" i="32"/>
  <c r="BC33" i="32"/>
  <c r="BA33" i="32"/>
  <c r="AY33" i="32"/>
  <c r="AW33" i="32"/>
  <c r="AU33" i="32"/>
  <c r="AS33" i="32"/>
  <c r="AQ33" i="32"/>
  <c r="AO33" i="32"/>
  <c r="AM33" i="32"/>
  <c r="AK33" i="32"/>
  <c r="AI33" i="32"/>
  <c r="AG33" i="32"/>
  <c r="AE33" i="32"/>
  <c r="AC33" i="32"/>
  <c r="AA33" i="32"/>
  <c r="Y33" i="32"/>
  <c r="W33" i="32"/>
  <c r="U33" i="32"/>
  <c r="S33" i="32"/>
  <c r="Q33" i="32"/>
  <c r="O33" i="32"/>
  <c r="M33" i="32"/>
  <c r="K33" i="32"/>
  <c r="I33" i="32"/>
  <c r="V5" i="34" s="1"/>
  <c r="G33" i="32"/>
  <c r="V4" i="34" s="1"/>
  <c r="E33" i="32"/>
  <c r="V3" i="34" s="1"/>
  <c r="C33" i="32"/>
  <c r="V2" i="34" s="1"/>
  <c r="BR31" i="32"/>
  <c r="BP31" i="32"/>
  <c r="BH31" i="32"/>
  <c r="BF31" i="32"/>
  <c r="BD31" i="32"/>
  <c r="BB31" i="32"/>
  <c r="AZ31" i="32"/>
  <c r="AX31" i="32"/>
  <c r="AV31" i="32"/>
  <c r="AT31" i="32"/>
  <c r="AR31" i="32"/>
  <c r="AP31" i="32"/>
  <c r="AN31" i="32"/>
  <c r="AL31" i="32"/>
  <c r="AJ31" i="32"/>
  <c r="AH31" i="32"/>
  <c r="AF31" i="32"/>
  <c r="AD31" i="32"/>
  <c r="AB31" i="32"/>
  <c r="Z31" i="32"/>
  <c r="X31" i="32"/>
  <c r="V31" i="32"/>
  <c r="T31" i="32"/>
  <c r="R31" i="32"/>
  <c r="P31" i="32"/>
  <c r="N31" i="32"/>
  <c r="L31" i="32"/>
  <c r="J31" i="32"/>
  <c r="AA6" i="33" s="1"/>
  <c r="H31" i="32"/>
  <c r="AA5" i="33" s="1"/>
  <c r="F31" i="32"/>
  <c r="AA4" i="33" s="1"/>
  <c r="D31" i="32"/>
  <c r="AA3" i="33" s="1"/>
  <c r="B31" i="32"/>
  <c r="BU30" i="32"/>
  <c r="BS30" i="32"/>
  <c r="BM30" i="32"/>
  <c r="BN30" i="32" s="1"/>
  <c r="BL30" i="32"/>
  <c r="BI30" i="32"/>
  <c r="BG30" i="32"/>
  <c r="BE30" i="32"/>
  <c r="BC30" i="32"/>
  <c r="BA30" i="32"/>
  <c r="AY30" i="32"/>
  <c r="AW30" i="32"/>
  <c r="AU30" i="32"/>
  <c r="AS30" i="32"/>
  <c r="AQ30" i="32"/>
  <c r="AO30" i="32"/>
  <c r="AM30" i="32"/>
  <c r="AK30" i="32"/>
  <c r="AI30" i="32"/>
  <c r="AG30" i="32"/>
  <c r="AE30" i="32"/>
  <c r="AC30" i="32"/>
  <c r="AA30" i="32"/>
  <c r="Y30" i="32"/>
  <c r="W30" i="32"/>
  <c r="U30" i="32"/>
  <c r="S30" i="32"/>
  <c r="Q30" i="32"/>
  <c r="O30" i="32"/>
  <c r="M30" i="32"/>
  <c r="K30" i="32"/>
  <c r="I30" i="32"/>
  <c r="U5" i="34" s="1"/>
  <c r="G30" i="32"/>
  <c r="U4" i="34" s="1"/>
  <c r="E30" i="32"/>
  <c r="U3" i="34" s="1"/>
  <c r="C30" i="32"/>
  <c r="BU29" i="32"/>
  <c r="BS29" i="32"/>
  <c r="BM29" i="32"/>
  <c r="BN29" i="32" s="1"/>
  <c r="BL29" i="32"/>
  <c r="BI29" i="32"/>
  <c r="BG29" i="32"/>
  <c r="BE29" i="32"/>
  <c r="BC29" i="32"/>
  <c r="BA29" i="32"/>
  <c r="AY29" i="32"/>
  <c r="AW29" i="32"/>
  <c r="AU29" i="32"/>
  <c r="AS29" i="32"/>
  <c r="AQ29" i="32"/>
  <c r="AO29" i="32"/>
  <c r="AM29" i="32"/>
  <c r="AK29" i="32"/>
  <c r="AI29" i="32"/>
  <c r="AG29" i="32"/>
  <c r="AE29" i="32"/>
  <c r="AC29" i="32"/>
  <c r="AA29" i="32"/>
  <c r="Y29" i="32"/>
  <c r="W29" i="32"/>
  <c r="U29" i="32"/>
  <c r="S29" i="32"/>
  <c r="Q29" i="32"/>
  <c r="O29" i="32"/>
  <c r="M29" i="32"/>
  <c r="K29" i="32"/>
  <c r="I29" i="32"/>
  <c r="T5" i="34" s="1"/>
  <c r="G29" i="32"/>
  <c r="T4" i="34" s="1"/>
  <c r="E29" i="32"/>
  <c r="T3" i="34" s="1"/>
  <c r="C29" i="32"/>
  <c r="BR27" i="32"/>
  <c r="BP27" i="32"/>
  <c r="BH27" i="32"/>
  <c r="BF27" i="32"/>
  <c r="BD27" i="32"/>
  <c r="BB27" i="32"/>
  <c r="AZ27" i="32"/>
  <c r="AX27" i="32"/>
  <c r="AV27" i="32"/>
  <c r="AT27" i="32"/>
  <c r="AR27" i="32"/>
  <c r="AP27" i="32"/>
  <c r="AN27" i="32"/>
  <c r="AL27" i="32"/>
  <c r="AJ27" i="32"/>
  <c r="AH27" i="32"/>
  <c r="AF27" i="32"/>
  <c r="AD27" i="32"/>
  <c r="AB27" i="32"/>
  <c r="Z27" i="32"/>
  <c r="X27" i="32"/>
  <c r="V27" i="32"/>
  <c r="T27" i="32"/>
  <c r="R27" i="32"/>
  <c r="P27" i="32"/>
  <c r="N27" i="32"/>
  <c r="L27" i="32"/>
  <c r="J27" i="32"/>
  <c r="X6" i="33" s="1"/>
  <c r="H27" i="32"/>
  <c r="X5" i="33" s="1"/>
  <c r="F27" i="32"/>
  <c r="X4" i="33" s="1"/>
  <c r="D27" i="32"/>
  <c r="X3" i="33" s="1"/>
  <c r="B27" i="32"/>
  <c r="BU26" i="32"/>
  <c r="BS26" i="32"/>
  <c r="BM26" i="32"/>
  <c r="BN26" i="32" s="1"/>
  <c r="BL26" i="32"/>
  <c r="BI26" i="32"/>
  <c r="BG26" i="32"/>
  <c r="BE26" i="32"/>
  <c r="BC26" i="32"/>
  <c r="BA26" i="32"/>
  <c r="AY26" i="32"/>
  <c r="AW26" i="32"/>
  <c r="AU26" i="32"/>
  <c r="AS26" i="32"/>
  <c r="AQ26" i="32"/>
  <c r="AO26" i="32"/>
  <c r="AM26" i="32"/>
  <c r="AK26" i="32"/>
  <c r="AI26" i="32"/>
  <c r="AG26" i="32"/>
  <c r="AE26" i="32"/>
  <c r="AC26" i="32"/>
  <c r="AA26" i="32"/>
  <c r="Y26" i="32"/>
  <c r="W26" i="32"/>
  <c r="U26" i="32"/>
  <c r="S26" i="32"/>
  <c r="Q26" i="32"/>
  <c r="O26" i="32"/>
  <c r="M26" i="32"/>
  <c r="K26" i="32"/>
  <c r="I26" i="32"/>
  <c r="S5" i="34" s="1"/>
  <c r="G26" i="32"/>
  <c r="S4" i="34" s="1"/>
  <c r="E26" i="32"/>
  <c r="S3" i="34" s="1"/>
  <c r="C26" i="32"/>
  <c r="BU25" i="32"/>
  <c r="BS25" i="32"/>
  <c r="BM25" i="32"/>
  <c r="BN25" i="32" s="1"/>
  <c r="BL25" i="32"/>
  <c r="BI25" i="32"/>
  <c r="BG25" i="32"/>
  <c r="BE25" i="32"/>
  <c r="BC25" i="32"/>
  <c r="BA25" i="32"/>
  <c r="AY25" i="32"/>
  <c r="AW25" i="32"/>
  <c r="AU25" i="32"/>
  <c r="AS25" i="32"/>
  <c r="AQ25" i="32"/>
  <c r="AO25" i="32"/>
  <c r="AM25" i="32"/>
  <c r="AK25" i="32"/>
  <c r="AI25" i="32"/>
  <c r="AG25" i="32"/>
  <c r="AE25" i="32"/>
  <c r="AC25" i="32"/>
  <c r="AA25" i="32"/>
  <c r="Y25" i="32"/>
  <c r="W25" i="32"/>
  <c r="U25" i="32"/>
  <c r="S25" i="32"/>
  <c r="Q25" i="32"/>
  <c r="O25" i="32"/>
  <c r="M25" i="32"/>
  <c r="K25" i="32"/>
  <c r="I25" i="32"/>
  <c r="R5" i="34" s="1"/>
  <c r="G25" i="32"/>
  <c r="R4" i="34" s="1"/>
  <c r="E25" i="32"/>
  <c r="R3" i="34" s="1"/>
  <c r="C25" i="32"/>
  <c r="BR23" i="32"/>
  <c r="BP23" i="32"/>
  <c r="BH23" i="32"/>
  <c r="BF23" i="32"/>
  <c r="BD23" i="32"/>
  <c r="BB23" i="32"/>
  <c r="AZ23" i="32"/>
  <c r="AX23" i="32"/>
  <c r="AV23" i="32"/>
  <c r="AT23" i="32"/>
  <c r="AR23" i="32"/>
  <c r="AP23" i="32"/>
  <c r="AN23" i="32"/>
  <c r="AL23" i="32"/>
  <c r="AJ23" i="32"/>
  <c r="AH23" i="32"/>
  <c r="AF23" i="32"/>
  <c r="AD23" i="32"/>
  <c r="AB23" i="32"/>
  <c r="Z23" i="32"/>
  <c r="X23" i="32"/>
  <c r="V23" i="32"/>
  <c r="T23" i="32"/>
  <c r="R23" i="32"/>
  <c r="P23" i="32"/>
  <c r="N23" i="32"/>
  <c r="L23" i="32"/>
  <c r="J23" i="32"/>
  <c r="U6" i="33" s="1"/>
  <c r="H23" i="32"/>
  <c r="U5" i="33" s="1"/>
  <c r="F23" i="32"/>
  <c r="U4" i="33" s="1"/>
  <c r="D23" i="32"/>
  <c r="U3" i="33" s="1"/>
  <c r="B23" i="32"/>
  <c r="BU22" i="32"/>
  <c r="BS22" i="32"/>
  <c r="BM22" i="32"/>
  <c r="BN22" i="32" s="1"/>
  <c r="BL22" i="32"/>
  <c r="BI22" i="32"/>
  <c r="BG22" i="32"/>
  <c r="BE22" i="32"/>
  <c r="BC22" i="32"/>
  <c r="BA22" i="32"/>
  <c r="AY22" i="32"/>
  <c r="AW22" i="32"/>
  <c r="AU22" i="32"/>
  <c r="AS22" i="32"/>
  <c r="AQ22" i="32"/>
  <c r="AO22" i="32"/>
  <c r="AM22" i="32"/>
  <c r="AK22" i="32"/>
  <c r="AI22" i="32"/>
  <c r="AG22" i="32"/>
  <c r="AE22" i="32"/>
  <c r="AC22" i="32"/>
  <c r="AA22" i="32"/>
  <c r="Y22" i="32"/>
  <c r="W22" i="32"/>
  <c r="U22" i="32"/>
  <c r="S22" i="32"/>
  <c r="Q22" i="32"/>
  <c r="O22" i="32"/>
  <c r="M22" i="32"/>
  <c r="K22" i="32"/>
  <c r="I22" i="32"/>
  <c r="Q5" i="34" s="1"/>
  <c r="G22" i="32"/>
  <c r="Q4" i="34" s="1"/>
  <c r="E22" i="32"/>
  <c r="Q3" i="34" s="1"/>
  <c r="C22" i="32"/>
  <c r="BU21" i="32"/>
  <c r="BS21" i="32"/>
  <c r="BM21" i="32"/>
  <c r="BN21" i="32" s="1"/>
  <c r="BL21" i="32"/>
  <c r="BI21" i="32"/>
  <c r="BG21" i="32"/>
  <c r="BE21" i="32"/>
  <c r="BC21" i="32"/>
  <c r="BA21" i="32"/>
  <c r="AY21" i="32"/>
  <c r="AW21" i="32"/>
  <c r="AU21" i="32"/>
  <c r="AS21" i="32"/>
  <c r="AQ21" i="32"/>
  <c r="AO21" i="32"/>
  <c r="AM21" i="32"/>
  <c r="AK21" i="32"/>
  <c r="AI21" i="32"/>
  <c r="AG21" i="32"/>
  <c r="AE21" i="32"/>
  <c r="AC21" i="32"/>
  <c r="AA21" i="32"/>
  <c r="Y21" i="32"/>
  <c r="W21" i="32"/>
  <c r="U21" i="32"/>
  <c r="S21" i="32"/>
  <c r="Q21" i="32"/>
  <c r="O21" i="32"/>
  <c r="M21" i="32"/>
  <c r="K21" i="32"/>
  <c r="I21" i="32"/>
  <c r="P5" i="34" s="1"/>
  <c r="G21" i="32"/>
  <c r="E21" i="32"/>
  <c r="P3" i="34" s="1"/>
  <c r="C21" i="32"/>
  <c r="BU19" i="32"/>
  <c r="BS19" i="32"/>
  <c r="BR19" i="32"/>
  <c r="BP19" i="32"/>
  <c r="BM19" i="32"/>
  <c r="BN19" i="32" s="1"/>
  <c r="BL19" i="32"/>
  <c r="BU18" i="32"/>
  <c r="BS18" i="32"/>
  <c r="BM18" i="32"/>
  <c r="BN18" i="32" s="1"/>
  <c r="BL18" i="32"/>
  <c r="BI18" i="32"/>
  <c r="BG18" i="32"/>
  <c r="BE18" i="32"/>
  <c r="BC18" i="32"/>
  <c r="BA18" i="32"/>
  <c r="AY18" i="32"/>
  <c r="AW18" i="32"/>
  <c r="AU18" i="32"/>
  <c r="AS18" i="32"/>
  <c r="AQ18" i="32"/>
  <c r="AO18" i="32"/>
  <c r="AM18" i="32"/>
  <c r="AK18" i="32"/>
  <c r="AI18" i="32"/>
  <c r="AG18" i="32"/>
  <c r="AE18" i="32"/>
  <c r="AC18" i="32"/>
  <c r="AA18" i="32"/>
  <c r="Y18" i="32"/>
  <c r="W18" i="32"/>
  <c r="U18" i="32"/>
  <c r="S18" i="32"/>
  <c r="Q18" i="32"/>
  <c r="O18" i="32"/>
  <c r="M18" i="32"/>
  <c r="K18" i="32"/>
  <c r="I18" i="32"/>
  <c r="O5" i="34" s="1"/>
  <c r="G18" i="32"/>
  <c r="O4" i="34" s="1"/>
  <c r="E18" i="32"/>
  <c r="C18" i="32"/>
  <c r="O2" i="34" s="1"/>
  <c r="BU17" i="32"/>
  <c r="BS17" i="32"/>
  <c r="BM17" i="32"/>
  <c r="BN17" i="32" s="1"/>
  <c r="BL17" i="32"/>
  <c r="BI17" i="32"/>
  <c r="BG17" i="32"/>
  <c r="BE17" i="32"/>
  <c r="BC17" i="32"/>
  <c r="BA17" i="32"/>
  <c r="AY17" i="32"/>
  <c r="AW17" i="32"/>
  <c r="AU17" i="32"/>
  <c r="AS17" i="32"/>
  <c r="AQ17" i="32"/>
  <c r="AO17" i="32"/>
  <c r="AM17" i="32"/>
  <c r="AK17" i="32"/>
  <c r="AI17" i="32"/>
  <c r="AG17" i="32"/>
  <c r="AE17" i="32"/>
  <c r="AC17" i="32"/>
  <c r="AA17" i="32"/>
  <c r="Y17" i="32"/>
  <c r="W17" i="32"/>
  <c r="U17" i="32"/>
  <c r="S17" i="32"/>
  <c r="Q17" i="32"/>
  <c r="O17" i="32"/>
  <c r="M17" i="32"/>
  <c r="K17" i="32"/>
  <c r="I17" i="32"/>
  <c r="N5" i="34" s="1"/>
  <c r="G17" i="32"/>
  <c r="N4" i="34" s="1"/>
  <c r="E17" i="32"/>
  <c r="N3" i="34" s="1"/>
  <c r="C17" i="32"/>
  <c r="BU16" i="32"/>
  <c r="BS16" i="32"/>
  <c r="BM16" i="32"/>
  <c r="BN16" i="32" s="1"/>
  <c r="BL16" i="32"/>
  <c r="BI16" i="32"/>
  <c r="BG16" i="32"/>
  <c r="BE16" i="32"/>
  <c r="BC16" i="32"/>
  <c r="BA16" i="32"/>
  <c r="AY16" i="32"/>
  <c r="AW16" i="32"/>
  <c r="AU16" i="32"/>
  <c r="AS16" i="32"/>
  <c r="AQ16" i="32"/>
  <c r="AO16" i="32"/>
  <c r="AM16" i="32"/>
  <c r="AK16" i="32"/>
  <c r="AI16" i="32"/>
  <c r="AG16" i="32"/>
  <c r="AE16" i="32"/>
  <c r="AC16" i="32"/>
  <c r="AA16" i="32"/>
  <c r="Y16" i="32"/>
  <c r="W16" i="32"/>
  <c r="U16" i="32"/>
  <c r="S16" i="32"/>
  <c r="Q16" i="32"/>
  <c r="O16" i="32"/>
  <c r="M16" i="32"/>
  <c r="K16" i="32"/>
  <c r="I16" i="32"/>
  <c r="M5" i="34" s="1"/>
  <c r="G16" i="32"/>
  <c r="M4" i="34" s="1"/>
  <c r="E16" i="32"/>
  <c r="M3" i="34" s="1"/>
  <c r="C16" i="32"/>
  <c r="BU15" i="32"/>
  <c r="BS15" i="32"/>
  <c r="BM15" i="32"/>
  <c r="BN15" i="32" s="1"/>
  <c r="BL15" i="32"/>
  <c r="BI15" i="32"/>
  <c r="BG15" i="32"/>
  <c r="BE15" i="32"/>
  <c r="BC15" i="32"/>
  <c r="BA15" i="32"/>
  <c r="AY15" i="32"/>
  <c r="AW15" i="32"/>
  <c r="AU15" i="32"/>
  <c r="AS15" i="32"/>
  <c r="AQ15" i="32"/>
  <c r="AO15" i="32"/>
  <c r="AM15" i="32"/>
  <c r="AK15" i="32"/>
  <c r="AI15" i="32"/>
  <c r="AG15" i="32"/>
  <c r="AE15" i="32"/>
  <c r="AC15" i="32"/>
  <c r="AA15" i="32"/>
  <c r="Y15" i="32"/>
  <c r="W15" i="32"/>
  <c r="U15" i="32"/>
  <c r="S15" i="32"/>
  <c r="Q15" i="32"/>
  <c r="O15" i="32"/>
  <c r="M15" i="32"/>
  <c r="K15" i="32"/>
  <c r="I15" i="32"/>
  <c r="L5" i="34" s="1"/>
  <c r="G15" i="32"/>
  <c r="L4" i="34" s="1"/>
  <c r="E15" i="32"/>
  <c r="L3" i="34" s="1"/>
  <c r="C15" i="32"/>
  <c r="BU14" i="32"/>
  <c r="BS14" i="32"/>
  <c r="BM14" i="32"/>
  <c r="BN14" i="32" s="1"/>
  <c r="BL14" i="32"/>
  <c r="BI14" i="32"/>
  <c r="BG14" i="32"/>
  <c r="BE14" i="32"/>
  <c r="BC14" i="32"/>
  <c r="BA14" i="32"/>
  <c r="AY14" i="32"/>
  <c r="AW14" i="32"/>
  <c r="AU14" i="32"/>
  <c r="AS14" i="32"/>
  <c r="AQ14" i="32"/>
  <c r="AO14" i="32"/>
  <c r="AM14" i="32"/>
  <c r="AK14" i="32"/>
  <c r="AI14" i="32"/>
  <c r="AG14" i="32"/>
  <c r="AE14" i="32"/>
  <c r="AC14" i="32"/>
  <c r="AA14" i="32"/>
  <c r="Y14" i="32"/>
  <c r="W14" i="32"/>
  <c r="U14" i="32"/>
  <c r="S14" i="32"/>
  <c r="Q14" i="32"/>
  <c r="O14" i="32"/>
  <c r="M14" i="32"/>
  <c r="K14" i="32"/>
  <c r="I14" i="32"/>
  <c r="K5" i="34" s="1"/>
  <c r="G14" i="32"/>
  <c r="K4" i="34" s="1"/>
  <c r="E14" i="32"/>
  <c r="K3" i="34" s="1"/>
  <c r="C14" i="32"/>
  <c r="BU13" i="32"/>
  <c r="BS13" i="32"/>
  <c r="BM13" i="32"/>
  <c r="BN13" i="32" s="1"/>
  <c r="BL13" i="32"/>
  <c r="BI13" i="32"/>
  <c r="BG13" i="32"/>
  <c r="BE13" i="32"/>
  <c r="BC13" i="32"/>
  <c r="BA13" i="32"/>
  <c r="AY13" i="32"/>
  <c r="AW13" i="32"/>
  <c r="AU13" i="32"/>
  <c r="AS13" i="32"/>
  <c r="AQ13" i="32"/>
  <c r="AO13" i="32"/>
  <c r="AM13" i="32"/>
  <c r="AK13" i="32"/>
  <c r="AI13" i="32"/>
  <c r="AG13" i="32"/>
  <c r="AE13" i="32"/>
  <c r="AC13" i="32"/>
  <c r="AA13" i="32"/>
  <c r="Y13" i="32"/>
  <c r="W13" i="32"/>
  <c r="U13" i="32"/>
  <c r="S13" i="32"/>
  <c r="Q13" i="32"/>
  <c r="O13" i="32"/>
  <c r="M13" i="32"/>
  <c r="K13" i="32"/>
  <c r="I13" i="32"/>
  <c r="J5" i="34" s="1"/>
  <c r="G13" i="32"/>
  <c r="E13" i="32"/>
  <c r="J3" i="34" s="1"/>
  <c r="C13" i="32"/>
  <c r="BR11" i="32"/>
  <c r="BP11" i="32"/>
  <c r="BH11" i="32"/>
  <c r="BF11" i="32"/>
  <c r="BD11" i="32"/>
  <c r="BB11" i="32"/>
  <c r="AZ11" i="32"/>
  <c r="AX11" i="32"/>
  <c r="AV11" i="32"/>
  <c r="AT11" i="32"/>
  <c r="AR11" i="32"/>
  <c r="AP11" i="32"/>
  <c r="AN11" i="32"/>
  <c r="AL11" i="32"/>
  <c r="AJ11" i="32"/>
  <c r="AH11" i="32"/>
  <c r="AF11" i="32"/>
  <c r="AD11" i="32"/>
  <c r="AB11" i="32"/>
  <c r="Z11" i="32"/>
  <c r="X11" i="32"/>
  <c r="V11" i="32"/>
  <c r="T11" i="32"/>
  <c r="R11" i="32"/>
  <c r="P11" i="32"/>
  <c r="N11" i="32"/>
  <c r="L11" i="32"/>
  <c r="J11" i="32"/>
  <c r="K6" i="33" s="1"/>
  <c r="H11" i="32"/>
  <c r="K5" i="33" s="1"/>
  <c r="F11" i="32"/>
  <c r="K4" i="33" s="1"/>
  <c r="D11" i="32"/>
  <c r="K3" i="33" s="1"/>
  <c r="B11" i="32"/>
  <c r="BU10" i="32"/>
  <c r="BS10" i="32"/>
  <c r="BM10" i="32"/>
  <c r="BN10" i="32" s="1"/>
  <c r="BL10" i="32"/>
  <c r="BI10" i="32"/>
  <c r="BG10" i="32"/>
  <c r="BE10" i="32"/>
  <c r="BC10" i="32"/>
  <c r="BA10" i="32"/>
  <c r="AY10" i="32"/>
  <c r="AW10" i="32"/>
  <c r="AU10" i="32"/>
  <c r="AS10" i="32"/>
  <c r="AQ10" i="32"/>
  <c r="AO10" i="32"/>
  <c r="AM10" i="32"/>
  <c r="AK10" i="32"/>
  <c r="AI10" i="32"/>
  <c r="AG10" i="32"/>
  <c r="AE10" i="32"/>
  <c r="AC10" i="32"/>
  <c r="AA10" i="32"/>
  <c r="Y10" i="32"/>
  <c r="W10" i="32"/>
  <c r="U10" i="32"/>
  <c r="S10" i="32"/>
  <c r="Q10" i="32"/>
  <c r="O10" i="32"/>
  <c r="M10" i="32"/>
  <c r="K10" i="32"/>
  <c r="I10" i="32"/>
  <c r="I5" i="34" s="1"/>
  <c r="G10" i="32"/>
  <c r="I4" i="34" s="1"/>
  <c r="E10" i="32"/>
  <c r="I3" i="34" s="1"/>
  <c r="C10" i="32"/>
  <c r="BU9" i="32"/>
  <c r="BS9" i="32"/>
  <c r="BM9" i="32"/>
  <c r="BN9" i="32" s="1"/>
  <c r="BL9" i="32"/>
  <c r="BI9" i="32"/>
  <c r="BG9" i="32"/>
  <c r="BE9" i="32"/>
  <c r="BC9" i="32"/>
  <c r="BA9" i="32"/>
  <c r="AY9" i="32"/>
  <c r="AW9" i="32"/>
  <c r="AU9" i="32"/>
  <c r="AS9" i="32"/>
  <c r="AQ9" i="32"/>
  <c r="AO9" i="32"/>
  <c r="AM9" i="32"/>
  <c r="AK9" i="32"/>
  <c r="AI9" i="32"/>
  <c r="AG9" i="32"/>
  <c r="AE9" i="32"/>
  <c r="AC9" i="32"/>
  <c r="AA9" i="32"/>
  <c r="Y9" i="32"/>
  <c r="W9" i="32"/>
  <c r="U9" i="32"/>
  <c r="S9" i="32"/>
  <c r="Q9" i="32"/>
  <c r="O9" i="32"/>
  <c r="M9" i="32"/>
  <c r="K9" i="32"/>
  <c r="I9" i="32"/>
  <c r="H5" i="34" s="1"/>
  <c r="G9" i="32"/>
  <c r="H4" i="34" s="1"/>
  <c r="E9" i="32"/>
  <c r="H3" i="34" s="1"/>
  <c r="C9" i="32"/>
  <c r="BU8" i="32"/>
  <c r="BS8" i="32"/>
  <c r="BM8" i="32"/>
  <c r="BN8" i="32" s="1"/>
  <c r="BL8" i="32"/>
  <c r="BI8" i="32"/>
  <c r="BG8" i="32"/>
  <c r="BE8" i="32"/>
  <c r="BC8" i="32"/>
  <c r="BA8" i="32"/>
  <c r="AY8" i="32"/>
  <c r="AW8" i="32"/>
  <c r="AU8" i="32"/>
  <c r="AS8" i="32"/>
  <c r="AQ8" i="32"/>
  <c r="AO8" i="32"/>
  <c r="AM8" i="32"/>
  <c r="AK8" i="32"/>
  <c r="AI8" i="32"/>
  <c r="AG8" i="32"/>
  <c r="AE8" i="32"/>
  <c r="AC8" i="32"/>
  <c r="AA8" i="32"/>
  <c r="Y8" i="32"/>
  <c r="W8" i="32"/>
  <c r="U8" i="32"/>
  <c r="S8" i="32"/>
  <c r="Q8" i="32"/>
  <c r="O8" i="32"/>
  <c r="M8" i="32"/>
  <c r="K8" i="32"/>
  <c r="I8" i="32"/>
  <c r="G5" i="34" s="1"/>
  <c r="G8" i="32"/>
  <c r="G4" i="34" s="1"/>
  <c r="E8" i="32"/>
  <c r="G3" i="34" s="1"/>
  <c r="C8" i="32"/>
  <c r="BU7" i="32"/>
  <c r="BS7" i="32"/>
  <c r="BM7" i="32"/>
  <c r="BN7" i="32" s="1"/>
  <c r="BL7" i="32"/>
  <c r="BI7" i="32"/>
  <c r="BG7" i="32"/>
  <c r="BE7" i="32"/>
  <c r="BC7" i="32"/>
  <c r="BA7" i="32"/>
  <c r="AY7" i="32"/>
  <c r="AW7" i="32"/>
  <c r="AU7" i="32"/>
  <c r="AS7" i="32"/>
  <c r="AQ7" i="32"/>
  <c r="AO7" i="32"/>
  <c r="AM7" i="32"/>
  <c r="AK7" i="32"/>
  <c r="AI7" i="32"/>
  <c r="AG7" i="32"/>
  <c r="AE7" i="32"/>
  <c r="AC7" i="32"/>
  <c r="AA7" i="32"/>
  <c r="Y7" i="32"/>
  <c r="W7" i="32"/>
  <c r="U7" i="32"/>
  <c r="S7" i="32"/>
  <c r="Q7" i="32"/>
  <c r="O7" i="32"/>
  <c r="M7" i="32"/>
  <c r="K7" i="32"/>
  <c r="I7" i="32"/>
  <c r="F5" i="34" s="1"/>
  <c r="G7" i="32"/>
  <c r="E7" i="32"/>
  <c r="F3" i="34" s="1"/>
  <c r="C7" i="32"/>
  <c r="BU6" i="32"/>
  <c r="BS6" i="32"/>
  <c r="BM6" i="32"/>
  <c r="BN6" i="32" s="1"/>
  <c r="BL6" i="32"/>
  <c r="BI6" i="32"/>
  <c r="BG6" i="32"/>
  <c r="BE6" i="32"/>
  <c r="BC6" i="32"/>
  <c r="BA6" i="32"/>
  <c r="AY6" i="32"/>
  <c r="AW6" i="32"/>
  <c r="AU6" i="32"/>
  <c r="AS6" i="32"/>
  <c r="AQ6" i="32"/>
  <c r="AO6" i="32"/>
  <c r="AM6" i="32"/>
  <c r="AK6" i="32"/>
  <c r="AI6" i="32"/>
  <c r="AG6" i="32"/>
  <c r="AE6" i="32"/>
  <c r="AC6" i="32"/>
  <c r="AA6" i="32"/>
  <c r="Y6" i="32"/>
  <c r="W6" i="32"/>
  <c r="U6" i="32"/>
  <c r="S6" i="32"/>
  <c r="Q6" i="32"/>
  <c r="O6" i="32"/>
  <c r="M6" i="32"/>
  <c r="K6" i="32"/>
  <c r="I6" i="32"/>
  <c r="E5" i="34" s="1"/>
  <c r="G6" i="32"/>
  <c r="E4" i="34" s="1"/>
  <c r="E6" i="32"/>
  <c r="E3" i="34" s="1"/>
  <c r="C6" i="32"/>
  <c r="BU4" i="32"/>
  <c r="BS4" i="32"/>
  <c r="BR4" i="32"/>
  <c r="BP4" i="32"/>
  <c r="BM4" i="32"/>
  <c r="BN4" i="32" s="1"/>
  <c r="BL4" i="32"/>
  <c r="BU3" i="32"/>
  <c r="BS3" i="32"/>
  <c r="BM3" i="32"/>
  <c r="BN3" i="32" s="1"/>
  <c r="BL3" i="32"/>
  <c r="BI3" i="32"/>
  <c r="BG3" i="32"/>
  <c r="BE3" i="32"/>
  <c r="BC3" i="32"/>
  <c r="BA3" i="32"/>
  <c r="AY3" i="32"/>
  <c r="AW3" i="32"/>
  <c r="AU3" i="32"/>
  <c r="AS3" i="32"/>
  <c r="AQ3" i="32"/>
  <c r="AO3" i="32"/>
  <c r="AM3" i="32"/>
  <c r="AK3" i="32"/>
  <c r="AI3" i="32"/>
  <c r="AG3" i="32"/>
  <c r="AE3" i="32"/>
  <c r="AC3" i="32"/>
  <c r="AA3" i="32"/>
  <c r="Y3" i="32"/>
  <c r="W3" i="32"/>
  <c r="U3" i="32"/>
  <c r="S3" i="32"/>
  <c r="Q3" i="32"/>
  <c r="O3" i="32"/>
  <c r="M3" i="32"/>
  <c r="K3" i="32"/>
  <c r="I3" i="32"/>
  <c r="D5" i="34" s="1"/>
  <c r="G3" i="32"/>
  <c r="E3" i="32"/>
  <c r="C3" i="32"/>
  <c r="C11" i="31"/>
  <c r="C10" i="31"/>
  <c r="C9" i="31"/>
  <c r="C8" i="31"/>
  <c r="C7" i="31"/>
  <c r="C6" i="31"/>
  <c r="C5" i="31"/>
  <c r="C4" i="31"/>
  <c r="C3" i="31"/>
  <c r="C2" i="31"/>
  <c r="AE11" i="30"/>
  <c r="AD11" i="30"/>
  <c r="AB11" i="30"/>
  <c r="AA11" i="30"/>
  <c r="Y11" i="30"/>
  <c r="X11" i="30"/>
  <c r="V11" i="30"/>
  <c r="U11" i="30"/>
  <c r="T11" i="30"/>
  <c r="S11" i="30"/>
  <c r="R11" i="30"/>
  <c r="Q11" i="30"/>
  <c r="P11" i="30"/>
  <c r="O11" i="30"/>
  <c r="N11" i="30"/>
  <c r="M11" i="30"/>
  <c r="L11" i="30"/>
  <c r="J11" i="30"/>
  <c r="I11" i="30"/>
  <c r="H11" i="30"/>
  <c r="G11" i="30"/>
  <c r="F11" i="30"/>
  <c r="E11" i="30"/>
  <c r="D11" i="30"/>
  <c r="C11" i="30"/>
  <c r="AE10" i="30"/>
  <c r="AD10" i="30"/>
  <c r="AB10" i="30"/>
  <c r="AA10" i="30"/>
  <c r="Y10" i="30"/>
  <c r="X10" i="30"/>
  <c r="V10" i="30"/>
  <c r="U10" i="30"/>
  <c r="T10" i="30"/>
  <c r="S10" i="30"/>
  <c r="R10" i="30"/>
  <c r="Q10" i="30"/>
  <c r="P10" i="30"/>
  <c r="O10" i="30"/>
  <c r="N10" i="30"/>
  <c r="M10" i="30"/>
  <c r="L10" i="30"/>
  <c r="J10" i="30"/>
  <c r="I10" i="30"/>
  <c r="H10" i="30"/>
  <c r="G10" i="30"/>
  <c r="F10" i="30"/>
  <c r="E10" i="30"/>
  <c r="D10" i="30"/>
  <c r="C10" i="30"/>
  <c r="AE9" i="30"/>
  <c r="AD9" i="30"/>
  <c r="AB9" i="30"/>
  <c r="AA9" i="30"/>
  <c r="Y9" i="30"/>
  <c r="X9" i="30"/>
  <c r="V9" i="30"/>
  <c r="U9" i="30"/>
  <c r="T9" i="30"/>
  <c r="S9" i="30"/>
  <c r="R9" i="30"/>
  <c r="Q9" i="30"/>
  <c r="P9" i="30"/>
  <c r="O9" i="30"/>
  <c r="N9" i="30"/>
  <c r="M9" i="30"/>
  <c r="L9" i="30"/>
  <c r="J9" i="30"/>
  <c r="I9" i="30"/>
  <c r="H9" i="30"/>
  <c r="G9" i="30"/>
  <c r="F9" i="30"/>
  <c r="E9" i="30"/>
  <c r="D9" i="30"/>
  <c r="C9" i="30"/>
  <c r="AE8" i="30"/>
  <c r="AD8" i="30"/>
  <c r="AB8" i="30"/>
  <c r="AA8" i="30"/>
  <c r="Y8" i="30"/>
  <c r="X8" i="30"/>
  <c r="V8" i="30"/>
  <c r="U8" i="30"/>
  <c r="T8" i="30"/>
  <c r="S8" i="30"/>
  <c r="R8" i="30"/>
  <c r="Q8" i="30"/>
  <c r="P8" i="30"/>
  <c r="O8" i="30"/>
  <c r="N8" i="30"/>
  <c r="M8" i="30"/>
  <c r="L8" i="30"/>
  <c r="J8" i="30"/>
  <c r="I8" i="30"/>
  <c r="H8" i="30"/>
  <c r="G8" i="30"/>
  <c r="F8" i="30"/>
  <c r="E8" i="30"/>
  <c r="D8" i="30"/>
  <c r="C8" i="30"/>
  <c r="AE7" i="30"/>
  <c r="AD7" i="30"/>
  <c r="AB7" i="30"/>
  <c r="AA7" i="30"/>
  <c r="Y7" i="30"/>
  <c r="X7" i="30"/>
  <c r="V7" i="30"/>
  <c r="U7" i="30"/>
  <c r="T7" i="30"/>
  <c r="S7" i="30"/>
  <c r="R7" i="30"/>
  <c r="Q7" i="30"/>
  <c r="P7" i="30"/>
  <c r="O7" i="30"/>
  <c r="N7" i="30"/>
  <c r="M7" i="30"/>
  <c r="L7" i="30"/>
  <c r="J7" i="30"/>
  <c r="I7" i="30"/>
  <c r="H7" i="30"/>
  <c r="G7" i="30"/>
  <c r="F7" i="30"/>
  <c r="E7" i="30"/>
  <c r="D7" i="30"/>
  <c r="C7" i="30"/>
  <c r="AE6" i="30"/>
  <c r="AD6" i="30"/>
  <c r="AB6" i="30"/>
  <c r="AA6" i="30"/>
  <c r="Y6" i="30"/>
  <c r="X6" i="30"/>
  <c r="V6" i="30"/>
  <c r="U6" i="30"/>
  <c r="T6" i="30"/>
  <c r="S6" i="30"/>
  <c r="R6" i="30"/>
  <c r="Q6" i="30"/>
  <c r="P6" i="30"/>
  <c r="O6" i="30"/>
  <c r="N6" i="30"/>
  <c r="M6" i="30"/>
  <c r="L6" i="30"/>
  <c r="J6" i="30"/>
  <c r="I6" i="30"/>
  <c r="H6" i="30"/>
  <c r="G6" i="30"/>
  <c r="F6" i="30"/>
  <c r="E6" i="30"/>
  <c r="D6" i="30"/>
  <c r="C6" i="30"/>
  <c r="AE5" i="30"/>
  <c r="AD5" i="30"/>
  <c r="AB5" i="30"/>
  <c r="AA5" i="30"/>
  <c r="Y5" i="30"/>
  <c r="X5" i="30"/>
  <c r="V5" i="30"/>
  <c r="U5" i="30"/>
  <c r="T5" i="30"/>
  <c r="S5" i="30"/>
  <c r="R5" i="30"/>
  <c r="Q5" i="30"/>
  <c r="P5" i="30"/>
  <c r="O5" i="30"/>
  <c r="N5" i="30"/>
  <c r="M5" i="30"/>
  <c r="L5" i="30"/>
  <c r="J5" i="30"/>
  <c r="I5" i="30"/>
  <c r="H5" i="30"/>
  <c r="G5" i="30"/>
  <c r="F5" i="30"/>
  <c r="E5" i="30"/>
  <c r="D5" i="30"/>
  <c r="C5" i="30"/>
  <c r="AE4" i="30"/>
  <c r="AD4" i="30"/>
  <c r="AB4" i="30"/>
  <c r="AA4" i="30"/>
  <c r="Y4" i="30"/>
  <c r="X4" i="30"/>
  <c r="V4" i="30"/>
  <c r="U4" i="30"/>
  <c r="T4" i="30"/>
  <c r="S4" i="30"/>
  <c r="R4" i="30"/>
  <c r="Q4" i="30"/>
  <c r="P4" i="30"/>
  <c r="O4" i="30"/>
  <c r="N4" i="30"/>
  <c r="M4" i="30"/>
  <c r="L4" i="30"/>
  <c r="J4" i="30"/>
  <c r="I4" i="30"/>
  <c r="H4" i="30"/>
  <c r="G4" i="30"/>
  <c r="F4" i="30"/>
  <c r="E4" i="30"/>
  <c r="D4" i="30"/>
  <c r="C4" i="30"/>
  <c r="AE3" i="30"/>
  <c r="AD3" i="30"/>
  <c r="AB3" i="30"/>
  <c r="AA3" i="30"/>
  <c r="Y3" i="30"/>
  <c r="X3" i="30"/>
  <c r="V3" i="30"/>
  <c r="U3" i="30"/>
  <c r="T3" i="30"/>
  <c r="S3" i="30"/>
  <c r="R3" i="30"/>
  <c r="Q3" i="30"/>
  <c r="P3" i="30"/>
  <c r="O3" i="30"/>
  <c r="N3" i="30"/>
  <c r="M3" i="30"/>
  <c r="L3" i="30"/>
  <c r="J3" i="30"/>
  <c r="I3" i="30"/>
  <c r="H3" i="30"/>
  <c r="G3" i="30"/>
  <c r="F3" i="30"/>
  <c r="E3" i="30"/>
  <c r="D3" i="30"/>
  <c r="C3" i="30"/>
  <c r="AE2" i="30"/>
  <c r="AD2" i="30"/>
  <c r="AB2" i="30"/>
  <c r="AA2" i="30"/>
  <c r="Y2" i="30"/>
  <c r="X2" i="30"/>
  <c r="V2" i="30"/>
  <c r="U2" i="30"/>
  <c r="T2" i="30"/>
  <c r="S2" i="30"/>
  <c r="R2" i="30"/>
  <c r="Q2" i="30"/>
  <c r="P2" i="30"/>
  <c r="O2" i="30"/>
  <c r="N2" i="30"/>
  <c r="M2" i="30"/>
  <c r="L2" i="30"/>
  <c r="J2" i="30"/>
  <c r="I2" i="30"/>
  <c r="H2" i="30"/>
  <c r="G2" i="30"/>
  <c r="F2" i="30"/>
  <c r="E2" i="30"/>
  <c r="D2" i="30"/>
  <c r="C2" i="30"/>
  <c r="B2" i="30"/>
  <c r="A2" i="30"/>
  <c r="BR37" i="29"/>
  <c r="BP37" i="29"/>
  <c r="BH37" i="29"/>
  <c r="BF37" i="29"/>
  <c r="BD37" i="29"/>
  <c r="BB37" i="29"/>
  <c r="AZ37" i="29"/>
  <c r="AX37" i="29"/>
  <c r="AV37" i="29"/>
  <c r="AT37" i="29"/>
  <c r="AR37" i="29"/>
  <c r="AP37" i="29"/>
  <c r="AN37" i="29"/>
  <c r="AL37" i="29"/>
  <c r="AJ37" i="29"/>
  <c r="AH37" i="29"/>
  <c r="AF37" i="29"/>
  <c r="AD37" i="29"/>
  <c r="AB37" i="29"/>
  <c r="Z37" i="29"/>
  <c r="X37" i="29"/>
  <c r="V37" i="29"/>
  <c r="T37" i="29"/>
  <c r="AF11" i="30" s="1"/>
  <c r="R37" i="29"/>
  <c r="AF10" i="30" s="1"/>
  <c r="P37" i="29"/>
  <c r="AF9" i="30" s="1"/>
  <c r="N37" i="29"/>
  <c r="AF8" i="30" s="1"/>
  <c r="L37" i="29"/>
  <c r="J37" i="29"/>
  <c r="AF6" i="30" s="1"/>
  <c r="H37" i="29"/>
  <c r="F37" i="29"/>
  <c r="AF4" i="30" s="1"/>
  <c r="D37" i="29"/>
  <c r="AF3" i="30" s="1"/>
  <c r="B37" i="29"/>
  <c r="AF2" i="30" s="1"/>
  <c r="BU36" i="29"/>
  <c r="BS36" i="29"/>
  <c r="BM36" i="29"/>
  <c r="BN36" i="29" s="1"/>
  <c r="BL36" i="29"/>
  <c r="BI36" i="29"/>
  <c r="BG36" i="29"/>
  <c r="BE36" i="29"/>
  <c r="BC36" i="29"/>
  <c r="BA36" i="29"/>
  <c r="AY36" i="29"/>
  <c r="AW36" i="29"/>
  <c r="AU36" i="29"/>
  <c r="AS36" i="29"/>
  <c r="AQ36" i="29"/>
  <c r="AO36" i="29"/>
  <c r="AM36" i="29"/>
  <c r="AK36" i="29"/>
  <c r="AI36" i="29"/>
  <c r="AG36" i="29"/>
  <c r="AE36" i="29"/>
  <c r="AC36" i="29"/>
  <c r="AA36" i="29"/>
  <c r="Y36" i="29"/>
  <c r="W36" i="29"/>
  <c r="U36" i="29"/>
  <c r="Y11" i="31" s="1"/>
  <c r="S36" i="29"/>
  <c r="Y10" i="31" s="1"/>
  <c r="Q36" i="29"/>
  <c r="Y9" i="31" s="1"/>
  <c r="O36" i="29"/>
  <c r="Y8" i="31" s="1"/>
  <c r="M36" i="29"/>
  <c r="Y7" i="31" s="1"/>
  <c r="K36" i="29"/>
  <c r="Y6" i="31" s="1"/>
  <c r="I36" i="29"/>
  <c r="Y5" i="31" s="1"/>
  <c r="G36" i="29"/>
  <c r="Y4" i="31" s="1"/>
  <c r="E36" i="29"/>
  <c r="Y3" i="31" s="1"/>
  <c r="C36" i="29"/>
  <c r="BU35" i="29"/>
  <c r="BS35" i="29"/>
  <c r="BM35" i="29"/>
  <c r="BN35" i="29" s="1"/>
  <c r="BL35" i="29"/>
  <c r="BI35" i="29"/>
  <c r="BG35" i="29"/>
  <c r="BE35" i="29"/>
  <c r="BC35" i="29"/>
  <c r="BA35" i="29"/>
  <c r="AY35" i="29"/>
  <c r="AW35" i="29"/>
  <c r="AU35" i="29"/>
  <c r="AS35" i="29"/>
  <c r="AQ35" i="29"/>
  <c r="AO35" i="29"/>
  <c r="AM35" i="29"/>
  <c r="AK35" i="29"/>
  <c r="AI35" i="29"/>
  <c r="AG35" i="29"/>
  <c r="AE35" i="29"/>
  <c r="AC35" i="29"/>
  <c r="AA35" i="29"/>
  <c r="Y35" i="29"/>
  <c r="W35" i="29"/>
  <c r="U35" i="29"/>
  <c r="X11" i="31" s="1"/>
  <c r="S35" i="29"/>
  <c r="X10" i="31" s="1"/>
  <c r="Q35" i="29"/>
  <c r="X9" i="31" s="1"/>
  <c r="O35" i="29"/>
  <c r="X8" i="31" s="1"/>
  <c r="M35" i="29"/>
  <c r="X7" i="31" s="1"/>
  <c r="K35" i="29"/>
  <c r="X6" i="31" s="1"/>
  <c r="I35" i="29"/>
  <c r="X5" i="31" s="1"/>
  <c r="G35" i="29"/>
  <c r="X4" i="31" s="1"/>
  <c r="E35" i="29"/>
  <c r="C35" i="29"/>
  <c r="BR33" i="29"/>
  <c r="BP33" i="29"/>
  <c r="BH33" i="29"/>
  <c r="BF33" i="29"/>
  <c r="BD33" i="29"/>
  <c r="BB33" i="29"/>
  <c r="AZ33" i="29"/>
  <c r="AX33" i="29"/>
  <c r="AV33" i="29"/>
  <c r="AT33" i="29"/>
  <c r="AR33" i="29"/>
  <c r="AP33" i="29"/>
  <c r="AN33" i="29"/>
  <c r="AL33" i="29"/>
  <c r="AJ33" i="29"/>
  <c r="AH33" i="29"/>
  <c r="AF33" i="29"/>
  <c r="AD33" i="29"/>
  <c r="AB33" i="29"/>
  <c r="Z33" i="29"/>
  <c r="X33" i="29"/>
  <c r="V33" i="29"/>
  <c r="T33" i="29"/>
  <c r="AC11" i="30" s="1"/>
  <c r="R33" i="29"/>
  <c r="AC10" i="30" s="1"/>
  <c r="P33" i="29"/>
  <c r="AC9" i="30" s="1"/>
  <c r="N33" i="29"/>
  <c r="AC8" i="30" s="1"/>
  <c r="L33" i="29"/>
  <c r="AC7" i="30" s="1"/>
  <c r="J33" i="29"/>
  <c r="AC6" i="30" s="1"/>
  <c r="H33" i="29"/>
  <c r="AC5" i="30" s="1"/>
  <c r="F33" i="29"/>
  <c r="AC4" i="30" s="1"/>
  <c r="D33" i="29"/>
  <c r="AC3" i="30" s="1"/>
  <c r="B33" i="29"/>
  <c r="BU32" i="29"/>
  <c r="BS32" i="29"/>
  <c r="BM32" i="29"/>
  <c r="BN32" i="29" s="1"/>
  <c r="BL32" i="29"/>
  <c r="BI32" i="29"/>
  <c r="BG32" i="29"/>
  <c r="BE32" i="29"/>
  <c r="BC32" i="29"/>
  <c r="BA32" i="29"/>
  <c r="AY32" i="29"/>
  <c r="AW32" i="29"/>
  <c r="AU32" i="29"/>
  <c r="AS32" i="29"/>
  <c r="AQ32" i="29"/>
  <c r="AO32" i="29"/>
  <c r="AM32" i="29"/>
  <c r="AK32" i="29"/>
  <c r="AI32" i="29"/>
  <c r="AG32" i="29"/>
  <c r="AE32" i="29"/>
  <c r="AC32" i="29"/>
  <c r="AA32" i="29"/>
  <c r="Y32" i="29"/>
  <c r="W32" i="29"/>
  <c r="U32" i="29"/>
  <c r="W11" i="31" s="1"/>
  <c r="S32" i="29"/>
  <c r="W10" i="31" s="1"/>
  <c r="Q32" i="29"/>
  <c r="W9" i="31" s="1"/>
  <c r="O32" i="29"/>
  <c r="M32" i="29"/>
  <c r="W7" i="31" s="1"/>
  <c r="K32" i="29"/>
  <c r="I32" i="29"/>
  <c r="W5" i="31" s="1"/>
  <c r="G32" i="29"/>
  <c r="W4" i="31" s="1"/>
  <c r="E32" i="29"/>
  <c r="W3" i="31" s="1"/>
  <c r="C32" i="29"/>
  <c r="BU31" i="29"/>
  <c r="BS31" i="29"/>
  <c r="BM31" i="29"/>
  <c r="BN31" i="29" s="1"/>
  <c r="BL31" i="29"/>
  <c r="BI31" i="29"/>
  <c r="BG31" i="29"/>
  <c r="BE31" i="29"/>
  <c r="BC31" i="29"/>
  <c r="BA31" i="29"/>
  <c r="AY31" i="29"/>
  <c r="AW31" i="29"/>
  <c r="AU31" i="29"/>
  <c r="AS31" i="29"/>
  <c r="AQ31" i="29"/>
  <c r="AO31" i="29"/>
  <c r="AM31" i="29"/>
  <c r="AK31" i="29"/>
  <c r="AI31" i="29"/>
  <c r="AG31" i="29"/>
  <c r="AE31" i="29"/>
  <c r="AC31" i="29"/>
  <c r="AA31" i="29"/>
  <c r="Y31" i="29"/>
  <c r="W31" i="29"/>
  <c r="U31" i="29"/>
  <c r="V11" i="31" s="1"/>
  <c r="S31" i="29"/>
  <c r="V10" i="31" s="1"/>
  <c r="Q31" i="29"/>
  <c r="V9" i="31" s="1"/>
  <c r="O31" i="29"/>
  <c r="V8" i="31" s="1"/>
  <c r="M31" i="29"/>
  <c r="V7" i="31" s="1"/>
  <c r="K31" i="29"/>
  <c r="V6" i="31" s="1"/>
  <c r="I31" i="29"/>
  <c r="V5" i="31" s="1"/>
  <c r="G31" i="29"/>
  <c r="V4" i="31" s="1"/>
  <c r="E31" i="29"/>
  <c r="V3" i="31" s="1"/>
  <c r="C31" i="29"/>
  <c r="BR29" i="29"/>
  <c r="BP29" i="29"/>
  <c r="BH29" i="29"/>
  <c r="BF29" i="29"/>
  <c r="BD29" i="29"/>
  <c r="BB29" i="29"/>
  <c r="AZ29" i="29"/>
  <c r="AX29" i="29"/>
  <c r="AV29" i="29"/>
  <c r="AT29" i="29"/>
  <c r="AR29" i="29"/>
  <c r="AP29" i="29"/>
  <c r="AN29" i="29"/>
  <c r="AL29" i="29"/>
  <c r="AJ29" i="29"/>
  <c r="AH29" i="29"/>
  <c r="AF29" i="29"/>
  <c r="AD29" i="29"/>
  <c r="AB29" i="29"/>
  <c r="Z29" i="29"/>
  <c r="X29" i="29"/>
  <c r="V29" i="29"/>
  <c r="T29" i="29"/>
  <c r="Z11" i="30" s="1"/>
  <c r="R29" i="29"/>
  <c r="Z10" i="30" s="1"/>
  <c r="P29" i="29"/>
  <c r="Z9" i="30" s="1"/>
  <c r="N29" i="29"/>
  <c r="Z8" i="30" s="1"/>
  <c r="L29" i="29"/>
  <c r="Z7" i="30" s="1"/>
  <c r="J29" i="29"/>
  <c r="Z6" i="30" s="1"/>
  <c r="H29" i="29"/>
  <c r="Z5" i="30" s="1"/>
  <c r="F29" i="29"/>
  <c r="Z4" i="30" s="1"/>
  <c r="D29" i="29"/>
  <c r="Z3" i="30" s="1"/>
  <c r="B29" i="29"/>
  <c r="Z2" i="30" s="1"/>
  <c r="BU28" i="29"/>
  <c r="BS28" i="29"/>
  <c r="BM28" i="29"/>
  <c r="BN28" i="29" s="1"/>
  <c r="BL28" i="29"/>
  <c r="BI28" i="29"/>
  <c r="BG28" i="29"/>
  <c r="BE28" i="29"/>
  <c r="BC28" i="29"/>
  <c r="BA28" i="29"/>
  <c r="AY28" i="29"/>
  <c r="AW28" i="29"/>
  <c r="AU28" i="29"/>
  <c r="AS28" i="29"/>
  <c r="AQ28" i="29"/>
  <c r="AO28" i="29"/>
  <c r="AM28" i="29"/>
  <c r="AK28" i="29"/>
  <c r="AI28" i="29"/>
  <c r="AG28" i="29"/>
  <c r="AE28" i="29"/>
  <c r="AC28" i="29"/>
  <c r="AA28" i="29"/>
  <c r="Y28" i="29"/>
  <c r="W28" i="29"/>
  <c r="U28" i="29"/>
  <c r="U11" i="31" s="1"/>
  <c r="S28" i="29"/>
  <c r="U10" i="31" s="1"/>
  <c r="Q28" i="29"/>
  <c r="U9" i="31" s="1"/>
  <c r="O28" i="29"/>
  <c r="U8" i="31" s="1"/>
  <c r="M28" i="29"/>
  <c r="U7" i="31" s="1"/>
  <c r="K28" i="29"/>
  <c r="I28" i="29"/>
  <c r="U5" i="31" s="1"/>
  <c r="G28" i="29"/>
  <c r="E28" i="29"/>
  <c r="U3" i="31" s="1"/>
  <c r="C28" i="29"/>
  <c r="BU27" i="29"/>
  <c r="BS27" i="29"/>
  <c r="BM27" i="29"/>
  <c r="BN27" i="29" s="1"/>
  <c r="BL27" i="29"/>
  <c r="BI27" i="29"/>
  <c r="BG27" i="29"/>
  <c r="BE27" i="29"/>
  <c r="BC27" i="29"/>
  <c r="BA27" i="29"/>
  <c r="AY27" i="29"/>
  <c r="AW27" i="29"/>
  <c r="AU27" i="29"/>
  <c r="AS27" i="29"/>
  <c r="AQ27" i="29"/>
  <c r="AO27" i="29"/>
  <c r="AM27" i="29"/>
  <c r="AK27" i="29"/>
  <c r="AI27" i="29"/>
  <c r="AG27" i="29"/>
  <c r="AE27" i="29"/>
  <c r="AC27" i="29"/>
  <c r="AA27" i="29"/>
  <c r="Y27" i="29"/>
  <c r="W27" i="29"/>
  <c r="U27" i="29"/>
  <c r="T11" i="31" s="1"/>
  <c r="S27" i="29"/>
  <c r="T10" i="31" s="1"/>
  <c r="Q27" i="29"/>
  <c r="T9" i="31" s="1"/>
  <c r="O27" i="29"/>
  <c r="T8" i="31" s="1"/>
  <c r="M27" i="29"/>
  <c r="T7" i="31" s="1"/>
  <c r="K27" i="29"/>
  <c r="T6" i="31" s="1"/>
  <c r="I27" i="29"/>
  <c r="T5" i="31" s="1"/>
  <c r="G27" i="29"/>
  <c r="E27" i="29"/>
  <c r="T3" i="31" s="1"/>
  <c r="C27" i="29"/>
  <c r="BR25" i="29"/>
  <c r="BP25" i="29"/>
  <c r="BH25" i="29"/>
  <c r="BF25" i="29"/>
  <c r="BD25" i="29"/>
  <c r="BB25" i="29"/>
  <c r="AZ25" i="29"/>
  <c r="AX25" i="29"/>
  <c r="AV25" i="29"/>
  <c r="AT25" i="29"/>
  <c r="AR25" i="29"/>
  <c r="AP25" i="29"/>
  <c r="AN25" i="29"/>
  <c r="AL25" i="29"/>
  <c r="AJ25" i="29"/>
  <c r="AH25" i="29"/>
  <c r="AF25" i="29"/>
  <c r="AD25" i="29"/>
  <c r="AB25" i="29"/>
  <c r="Z25" i="29"/>
  <c r="X25" i="29"/>
  <c r="V25" i="29"/>
  <c r="T25" i="29"/>
  <c r="W11" i="30" s="1"/>
  <c r="R25" i="29"/>
  <c r="W10" i="30" s="1"/>
  <c r="P25" i="29"/>
  <c r="W9" i="30" s="1"/>
  <c r="N25" i="29"/>
  <c r="W8" i="30" s="1"/>
  <c r="L25" i="29"/>
  <c r="J25" i="29"/>
  <c r="W6" i="30" s="1"/>
  <c r="H25" i="29"/>
  <c r="W5" i="30" s="1"/>
  <c r="F25" i="29"/>
  <c r="W4" i="30" s="1"/>
  <c r="D25" i="29"/>
  <c r="W3" i="30" s="1"/>
  <c r="B25" i="29"/>
  <c r="BU24" i="29"/>
  <c r="BS24" i="29"/>
  <c r="BM24" i="29"/>
  <c r="BN24" i="29" s="1"/>
  <c r="BL24" i="29"/>
  <c r="BI24" i="29"/>
  <c r="BG24" i="29"/>
  <c r="BE24" i="29"/>
  <c r="BC24" i="29"/>
  <c r="BA24" i="29"/>
  <c r="AY24" i="29"/>
  <c r="AW24" i="29"/>
  <c r="AU24" i="29"/>
  <c r="AS24" i="29"/>
  <c r="AQ24" i="29"/>
  <c r="AO24" i="29"/>
  <c r="AM24" i="29"/>
  <c r="AK24" i="29"/>
  <c r="AI24" i="29"/>
  <c r="AG24" i="29"/>
  <c r="AE24" i="29"/>
  <c r="AC24" i="29"/>
  <c r="AA24" i="29"/>
  <c r="Y24" i="29"/>
  <c r="W24" i="29"/>
  <c r="U24" i="29"/>
  <c r="S11" i="31" s="1"/>
  <c r="S24" i="29"/>
  <c r="S10" i="31" s="1"/>
  <c r="Q24" i="29"/>
  <c r="S9" i="31" s="1"/>
  <c r="O24" i="29"/>
  <c r="S8" i="31" s="1"/>
  <c r="M24" i="29"/>
  <c r="S7" i="31" s="1"/>
  <c r="K24" i="29"/>
  <c r="S6" i="31" s="1"/>
  <c r="I24" i="29"/>
  <c r="S5" i="31" s="1"/>
  <c r="G24" i="29"/>
  <c r="S4" i="31" s="1"/>
  <c r="E24" i="29"/>
  <c r="S3" i="31" s="1"/>
  <c r="C24" i="29"/>
  <c r="BU23" i="29"/>
  <c r="BS23" i="29"/>
  <c r="BM23" i="29"/>
  <c r="BN23" i="29" s="1"/>
  <c r="BL23" i="29"/>
  <c r="BI23" i="29"/>
  <c r="BG23" i="29"/>
  <c r="BE23" i="29"/>
  <c r="BC23" i="29"/>
  <c r="BA23" i="29"/>
  <c r="AY23" i="29"/>
  <c r="AW23" i="29"/>
  <c r="AU23" i="29"/>
  <c r="AS23" i="29"/>
  <c r="AQ23" i="29"/>
  <c r="AO23" i="29"/>
  <c r="AM23" i="29"/>
  <c r="AK23" i="29"/>
  <c r="AI23" i="29"/>
  <c r="AG23" i="29"/>
  <c r="AE23" i="29"/>
  <c r="AC23" i="29"/>
  <c r="AA23" i="29"/>
  <c r="Y23" i="29"/>
  <c r="W23" i="29"/>
  <c r="U23" i="29"/>
  <c r="R11" i="31" s="1"/>
  <c r="S23" i="29"/>
  <c r="R10" i="31" s="1"/>
  <c r="Q23" i="29"/>
  <c r="R9" i="31" s="1"/>
  <c r="O23" i="29"/>
  <c r="R8" i="31" s="1"/>
  <c r="M23" i="29"/>
  <c r="R7" i="31" s="1"/>
  <c r="K23" i="29"/>
  <c r="R6" i="31" s="1"/>
  <c r="I23" i="29"/>
  <c r="R5" i="31" s="1"/>
  <c r="G23" i="29"/>
  <c r="R4" i="31" s="1"/>
  <c r="E23" i="29"/>
  <c r="R3" i="31" s="1"/>
  <c r="C23" i="29"/>
  <c r="BU21" i="29"/>
  <c r="BS21" i="29"/>
  <c r="BR21" i="29"/>
  <c r="BP21" i="29"/>
  <c r="BM21" i="29"/>
  <c r="BN21" i="29" s="1"/>
  <c r="BL21" i="29"/>
  <c r="BU20" i="29"/>
  <c r="BS20" i="29"/>
  <c r="BM20" i="29"/>
  <c r="BN20" i="29" s="1"/>
  <c r="BL20" i="29"/>
  <c r="BI20" i="29"/>
  <c r="BG20" i="29"/>
  <c r="BE20" i="29"/>
  <c r="BC20" i="29"/>
  <c r="BA20" i="29"/>
  <c r="AY20" i="29"/>
  <c r="AW20" i="29"/>
  <c r="AU20" i="29"/>
  <c r="AS20" i="29"/>
  <c r="AQ20" i="29"/>
  <c r="AO20" i="29"/>
  <c r="AM20" i="29"/>
  <c r="AK20" i="29"/>
  <c r="AI20" i="29"/>
  <c r="AG20" i="29"/>
  <c r="AE20" i="29"/>
  <c r="AC20" i="29"/>
  <c r="AA20" i="29"/>
  <c r="Y20" i="29"/>
  <c r="W20" i="29"/>
  <c r="U20" i="29"/>
  <c r="Q11" i="31" s="1"/>
  <c r="S20" i="29"/>
  <c r="Q10" i="31" s="1"/>
  <c r="Q20" i="29"/>
  <c r="Q9" i="31" s="1"/>
  <c r="O20" i="29"/>
  <c r="Q8" i="31" s="1"/>
  <c r="M20" i="29"/>
  <c r="Q7" i="31" s="1"/>
  <c r="K20" i="29"/>
  <c r="Q6" i="31" s="1"/>
  <c r="I20" i="29"/>
  <c r="Q5" i="31" s="1"/>
  <c r="G20" i="29"/>
  <c r="Q4" i="31" s="1"/>
  <c r="E20" i="29"/>
  <c r="Q3" i="31" s="1"/>
  <c r="C20" i="29"/>
  <c r="BU19" i="29"/>
  <c r="BS19" i="29"/>
  <c r="BM19" i="29"/>
  <c r="BN19" i="29" s="1"/>
  <c r="BL19" i="29"/>
  <c r="BI19" i="29"/>
  <c r="BG19" i="29"/>
  <c r="BE19" i="29"/>
  <c r="BC19" i="29"/>
  <c r="BA19" i="29"/>
  <c r="AY19" i="29"/>
  <c r="AW19" i="29"/>
  <c r="AU19" i="29"/>
  <c r="AS19" i="29"/>
  <c r="AQ19" i="29"/>
  <c r="AO19" i="29"/>
  <c r="AM19" i="29"/>
  <c r="AK19" i="29"/>
  <c r="AI19" i="29"/>
  <c r="AG19" i="29"/>
  <c r="AE19" i="29"/>
  <c r="AC19" i="29"/>
  <c r="AA19" i="29"/>
  <c r="Y19" i="29"/>
  <c r="W19" i="29"/>
  <c r="U19" i="29"/>
  <c r="P11" i="31" s="1"/>
  <c r="S19" i="29"/>
  <c r="P10" i="31" s="1"/>
  <c r="Q19" i="29"/>
  <c r="P9" i="31" s="1"/>
  <c r="O19" i="29"/>
  <c r="P8" i="31" s="1"/>
  <c r="M19" i="29"/>
  <c r="P7" i="31" s="1"/>
  <c r="K19" i="29"/>
  <c r="I19" i="29"/>
  <c r="P5" i="31" s="1"/>
  <c r="G19" i="29"/>
  <c r="P4" i="31" s="1"/>
  <c r="E19" i="29"/>
  <c r="P3" i="31" s="1"/>
  <c r="C19" i="29"/>
  <c r="BU18" i="29"/>
  <c r="BS18" i="29"/>
  <c r="BM18" i="29"/>
  <c r="BN18" i="29" s="1"/>
  <c r="BL18" i="29"/>
  <c r="BI18" i="29"/>
  <c r="BG18" i="29"/>
  <c r="BE18" i="29"/>
  <c r="BC18" i="29"/>
  <c r="BA18" i="29"/>
  <c r="AY18" i="29"/>
  <c r="AW18" i="29"/>
  <c r="AU18" i="29"/>
  <c r="AS18" i="29"/>
  <c r="AQ18" i="29"/>
  <c r="AO18" i="29"/>
  <c r="AM18" i="29"/>
  <c r="AK18" i="29"/>
  <c r="AI18" i="29"/>
  <c r="AG18" i="29"/>
  <c r="AE18" i="29"/>
  <c r="AC18" i="29"/>
  <c r="AA18" i="29"/>
  <c r="Y18" i="29"/>
  <c r="W18" i="29"/>
  <c r="U18" i="29"/>
  <c r="O11" i="31" s="1"/>
  <c r="S18" i="29"/>
  <c r="O10" i="31" s="1"/>
  <c r="Q18" i="29"/>
  <c r="O9" i="31" s="1"/>
  <c r="O18" i="29"/>
  <c r="O8" i="31" s="1"/>
  <c r="M18" i="29"/>
  <c r="O7" i="31" s="1"/>
  <c r="K18" i="29"/>
  <c r="O6" i="31" s="1"/>
  <c r="I18" i="29"/>
  <c r="O5" i="31" s="1"/>
  <c r="G18" i="29"/>
  <c r="O4" i="31" s="1"/>
  <c r="E18" i="29"/>
  <c r="O3" i="31" s="1"/>
  <c r="C18" i="29"/>
  <c r="BU17" i="29"/>
  <c r="BS17" i="29"/>
  <c r="BM17" i="29"/>
  <c r="BN17" i="29" s="1"/>
  <c r="BL17" i="29"/>
  <c r="BI17" i="29"/>
  <c r="BG17" i="29"/>
  <c r="BE17" i="29"/>
  <c r="BC17" i="29"/>
  <c r="BA17" i="29"/>
  <c r="AY17" i="29"/>
  <c r="AW17" i="29"/>
  <c r="AU17" i="29"/>
  <c r="AS17" i="29"/>
  <c r="AQ17" i="29"/>
  <c r="AO17" i="29"/>
  <c r="AM17" i="29"/>
  <c r="AK17" i="29"/>
  <c r="AI17" i="29"/>
  <c r="AG17" i="29"/>
  <c r="AE17" i="29"/>
  <c r="AC17" i="29"/>
  <c r="AA17" i="29"/>
  <c r="Y17" i="29"/>
  <c r="W17" i="29"/>
  <c r="U17" i="29"/>
  <c r="N11" i="31" s="1"/>
  <c r="S17" i="29"/>
  <c r="N10" i="31" s="1"/>
  <c r="Q17" i="29"/>
  <c r="N9" i="31" s="1"/>
  <c r="O17" i="29"/>
  <c r="N8" i="31" s="1"/>
  <c r="M17" i="29"/>
  <c r="N7" i="31" s="1"/>
  <c r="K17" i="29"/>
  <c r="N6" i="31" s="1"/>
  <c r="I17" i="29"/>
  <c r="N5" i="31" s="1"/>
  <c r="G17" i="29"/>
  <c r="N4" i="31" s="1"/>
  <c r="E17" i="29"/>
  <c r="N3" i="31" s="1"/>
  <c r="C17" i="29"/>
  <c r="BU16" i="29"/>
  <c r="BS16" i="29"/>
  <c r="BM16" i="29"/>
  <c r="BN16" i="29" s="1"/>
  <c r="BL16" i="29"/>
  <c r="BI16" i="29"/>
  <c r="BG16" i="29"/>
  <c r="BE16" i="29"/>
  <c r="BC16" i="29"/>
  <c r="BA16" i="29"/>
  <c r="AY16" i="29"/>
  <c r="AW16" i="29"/>
  <c r="AU16" i="29"/>
  <c r="AS16" i="29"/>
  <c r="AQ16" i="29"/>
  <c r="AO16" i="29"/>
  <c r="AM16" i="29"/>
  <c r="AK16" i="29"/>
  <c r="AI16" i="29"/>
  <c r="AG16" i="29"/>
  <c r="AE16" i="29"/>
  <c r="AC16" i="29"/>
  <c r="AA16" i="29"/>
  <c r="Y16" i="29"/>
  <c r="W16" i="29"/>
  <c r="U16" i="29"/>
  <c r="M11" i="31" s="1"/>
  <c r="S16" i="29"/>
  <c r="M10" i="31" s="1"/>
  <c r="Q16" i="29"/>
  <c r="M9" i="31" s="1"/>
  <c r="O16" i="29"/>
  <c r="M16" i="29"/>
  <c r="M7" i="31" s="1"/>
  <c r="K16" i="29"/>
  <c r="M6" i="31" s="1"/>
  <c r="I16" i="29"/>
  <c r="M5" i="31" s="1"/>
  <c r="G16" i="29"/>
  <c r="M4" i="31" s="1"/>
  <c r="E16" i="29"/>
  <c r="M3" i="31" s="1"/>
  <c r="C16" i="29"/>
  <c r="BU15" i="29"/>
  <c r="BS15" i="29"/>
  <c r="BM15" i="29"/>
  <c r="BN15" i="29" s="1"/>
  <c r="BL15" i="29"/>
  <c r="BI15" i="29"/>
  <c r="BG15" i="29"/>
  <c r="BE15" i="29"/>
  <c r="BC15" i="29"/>
  <c r="BA15" i="29"/>
  <c r="AY15" i="29"/>
  <c r="AW15" i="29"/>
  <c r="AU15" i="29"/>
  <c r="AS15" i="29"/>
  <c r="AQ15" i="29"/>
  <c r="AO15" i="29"/>
  <c r="AM15" i="29"/>
  <c r="AK15" i="29"/>
  <c r="AI15" i="29"/>
  <c r="AG15" i="29"/>
  <c r="AE15" i="29"/>
  <c r="AC15" i="29"/>
  <c r="AA15" i="29"/>
  <c r="Y15" i="29"/>
  <c r="W15" i="29"/>
  <c r="U15" i="29"/>
  <c r="L11" i="31" s="1"/>
  <c r="S15" i="29"/>
  <c r="L10" i="31" s="1"/>
  <c r="Q15" i="29"/>
  <c r="L9" i="31" s="1"/>
  <c r="O15" i="29"/>
  <c r="L8" i="31" s="1"/>
  <c r="M15" i="29"/>
  <c r="L7" i="31" s="1"/>
  <c r="K15" i="29"/>
  <c r="L6" i="31" s="1"/>
  <c r="I15" i="29"/>
  <c r="L5" i="31" s="1"/>
  <c r="G15" i="29"/>
  <c r="L4" i="31" s="1"/>
  <c r="E15" i="29"/>
  <c r="C15" i="29"/>
  <c r="BU14" i="29"/>
  <c r="BS14" i="29"/>
  <c r="BM14" i="29"/>
  <c r="BN14" i="29" s="1"/>
  <c r="BL14" i="29"/>
  <c r="BI14" i="29"/>
  <c r="BG14" i="29"/>
  <c r="BE14" i="29"/>
  <c r="BC14" i="29"/>
  <c r="BA14" i="29"/>
  <c r="AY14" i="29"/>
  <c r="AW14" i="29"/>
  <c r="AU14" i="29"/>
  <c r="AS14" i="29"/>
  <c r="AQ14" i="29"/>
  <c r="AO14" i="29"/>
  <c r="AM14" i="29"/>
  <c r="AK14" i="29"/>
  <c r="AI14" i="29"/>
  <c r="AG14" i="29"/>
  <c r="AE14" i="29"/>
  <c r="AC14" i="29"/>
  <c r="AA14" i="29"/>
  <c r="Y14" i="29"/>
  <c r="W14" i="29"/>
  <c r="U14" i="29"/>
  <c r="K11" i="31" s="1"/>
  <c r="S14" i="29"/>
  <c r="K10" i="31" s="1"/>
  <c r="Q14" i="29"/>
  <c r="K9" i="31" s="1"/>
  <c r="O14" i="29"/>
  <c r="K8" i="31" s="1"/>
  <c r="M14" i="29"/>
  <c r="K7" i="31" s="1"/>
  <c r="K14" i="29"/>
  <c r="K6" i="31" s="1"/>
  <c r="I14" i="29"/>
  <c r="K5" i="31" s="1"/>
  <c r="G14" i="29"/>
  <c r="K4" i="31" s="1"/>
  <c r="E14" i="29"/>
  <c r="C14" i="29"/>
  <c r="BU13" i="29"/>
  <c r="BS13" i="29"/>
  <c r="BM13" i="29"/>
  <c r="BN13" i="29" s="1"/>
  <c r="BL13" i="29"/>
  <c r="BI13" i="29"/>
  <c r="BG13" i="29"/>
  <c r="BE13" i="29"/>
  <c r="BC13" i="29"/>
  <c r="BA13" i="29"/>
  <c r="AY13" i="29"/>
  <c r="AW13" i="29"/>
  <c r="AU13" i="29"/>
  <c r="AS13" i="29"/>
  <c r="AQ13" i="29"/>
  <c r="AO13" i="29"/>
  <c r="AM13" i="29"/>
  <c r="AK13" i="29"/>
  <c r="AI13" i="29"/>
  <c r="AG13" i="29"/>
  <c r="AE13" i="29"/>
  <c r="AC13" i="29"/>
  <c r="AA13" i="29"/>
  <c r="Y13" i="29"/>
  <c r="W13" i="29"/>
  <c r="U13" i="29"/>
  <c r="J11" i="31" s="1"/>
  <c r="S13" i="29"/>
  <c r="J10" i="31" s="1"/>
  <c r="Q13" i="29"/>
  <c r="J9" i="31" s="1"/>
  <c r="O13" i="29"/>
  <c r="J8" i="31" s="1"/>
  <c r="M13" i="29"/>
  <c r="J7" i="31" s="1"/>
  <c r="K13" i="29"/>
  <c r="J6" i="31" s="1"/>
  <c r="I13" i="29"/>
  <c r="J5" i="31" s="1"/>
  <c r="G13" i="29"/>
  <c r="J4" i="31" s="1"/>
  <c r="E13" i="29"/>
  <c r="J3" i="31" s="1"/>
  <c r="C13" i="29"/>
  <c r="BR11" i="29"/>
  <c r="BP11" i="29"/>
  <c r="BH11" i="29"/>
  <c r="BF11" i="29"/>
  <c r="BD11" i="29"/>
  <c r="BB11" i="29"/>
  <c r="AZ11" i="29"/>
  <c r="AX11" i="29"/>
  <c r="AV11" i="29"/>
  <c r="AT11" i="29"/>
  <c r="AR11" i="29"/>
  <c r="AP11" i="29"/>
  <c r="AN11" i="29"/>
  <c r="AL11" i="29"/>
  <c r="AJ11" i="29"/>
  <c r="AH11" i="29"/>
  <c r="AF11" i="29"/>
  <c r="AD11" i="29"/>
  <c r="AB11" i="29"/>
  <c r="Z11" i="29"/>
  <c r="X11" i="29"/>
  <c r="V11" i="29"/>
  <c r="T11" i="29"/>
  <c r="K11" i="30" s="1"/>
  <c r="R11" i="29"/>
  <c r="K10" i="30" s="1"/>
  <c r="P11" i="29"/>
  <c r="K9" i="30" s="1"/>
  <c r="N11" i="29"/>
  <c r="K8" i="30" s="1"/>
  <c r="L11" i="29"/>
  <c r="K7" i="30" s="1"/>
  <c r="J11" i="29"/>
  <c r="K6" i="30" s="1"/>
  <c r="H11" i="29"/>
  <c r="K5" i="30" s="1"/>
  <c r="F11" i="29"/>
  <c r="D11" i="29"/>
  <c r="K3" i="30" s="1"/>
  <c r="B11" i="29"/>
  <c r="K2" i="30" s="1"/>
  <c r="BU10" i="29"/>
  <c r="BS10" i="29"/>
  <c r="BM10" i="29"/>
  <c r="BN10" i="29" s="1"/>
  <c r="BL10" i="29"/>
  <c r="BI10" i="29"/>
  <c r="BG10" i="29"/>
  <c r="BE10" i="29"/>
  <c r="BC10" i="29"/>
  <c r="BA10" i="29"/>
  <c r="AY10" i="29"/>
  <c r="AW10" i="29"/>
  <c r="AU10" i="29"/>
  <c r="AS10" i="29"/>
  <c r="AQ10" i="29"/>
  <c r="AO10" i="29"/>
  <c r="AM10" i="29"/>
  <c r="AK10" i="29"/>
  <c r="AI10" i="29"/>
  <c r="AG10" i="29"/>
  <c r="AE10" i="29"/>
  <c r="AC10" i="29"/>
  <c r="AA10" i="29"/>
  <c r="Y10" i="29"/>
  <c r="W10" i="29"/>
  <c r="U10" i="29"/>
  <c r="I11" i="31" s="1"/>
  <c r="S10" i="29"/>
  <c r="I10" i="31" s="1"/>
  <c r="Q10" i="29"/>
  <c r="I9" i="31" s="1"/>
  <c r="O10" i="29"/>
  <c r="I8" i="31" s="1"/>
  <c r="M10" i="29"/>
  <c r="I7" i="31" s="1"/>
  <c r="K10" i="29"/>
  <c r="I6" i="31" s="1"/>
  <c r="I10" i="29"/>
  <c r="I5" i="31" s="1"/>
  <c r="G10" i="29"/>
  <c r="E10" i="29"/>
  <c r="I3" i="31" s="1"/>
  <c r="C10" i="29"/>
  <c r="BU9" i="29"/>
  <c r="BS9" i="29"/>
  <c r="BM9" i="29"/>
  <c r="BN9" i="29" s="1"/>
  <c r="BL9" i="29"/>
  <c r="BI9" i="29"/>
  <c r="BG9" i="29"/>
  <c r="BE9" i="29"/>
  <c r="BC9" i="29"/>
  <c r="BA9" i="29"/>
  <c r="AY9" i="29"/>
  <c r="AW9" i="29"/>
  <c r="AU9" i="29"/>
  <c r="AS9" i="29"/>
  <c r="AQ9" i="29"/>
  <c r="AO9" i="29"/>
  <c r="AM9" i="29"/>
  <c r="AK9" i="29"/>
  <c r="AI9" i="29"/>
  <c r="AG9" i="29"/>
  <c r="AE9" i="29"/>
  <c r="AC9" i="29"/>
  <c r="AA9" i="29"/>
  <c r="Y9" i="29"/>
  <c r="W9" i="29"/>
  <c r="U9" i="29"/>
  <c r="H11" i="31" s="1"/>
  <c r="S9" i="29"/>
  <c r="H10" i="31" s="1"/>
  <c r="Q9" i="29"/>
  <c r="H9" i="31" s="1"/>
  <c r="O9" i="29"/>
  <c r="H8" i="31" s="1"/>
  <c r="M9" i="29"/>
  <c r="H7" i="31" s="1"/>
  <c r="K9" i="29"/>
  <c r="H6" i="31" s="1"/>
  <c r="I9" i="29"/>
  <c r="H5" i="31" s="1"/>
  <c r="G9" i="29"/>
  <c r="H4" i="31" s="1"/>
  <c r="E9" i="29"/>
  <c r="H3" i="31" s="1"/>
  <c r="C9" i="29"/>
  <c r="BU8" i="29"/>
  <c r="BS8" i="29"/>
  <c r="BM8" i="29"/>
  <c r="BN8" i="29" s="1"/>
  <c r="BL8" i="29"/>
  <c r="BI8" i="29"/>
  <c r="BG8" i="29"/>
  <c r="BE8" i="29"/>
  <c r="BC8" i="29"/>
  <c r="BA8" i="29"/>
  <c r="AY8" i="29"/>
  <c r="AW8" i="29"/>
  <c r="AU8" i="29"/>
  <c r="AS8" i="29"/>
  <c r="AQ8" i="29"/>
  <c r="AO8" i="29"/>
  <c r="AM8" i="29"/>
  <c r="AK8" i="29"/>
  <c r="AI8" i="29"/>
  <c r="AG8" i="29"/>
  <c r="AE8" i="29"/>
  <c r="AC8" i="29"/>
  <c r="AA8" i="29"/>
  <c r="Y8" i="29"/>
  <c r="W8" i="29"/>
  <c r="U8" i="29"/>
  <c r="G11" i="31" s="1"/>
  <c r="S8" i="29"/>
  <c r="G10" i="31" s="1"/>
  <c r="Q8" i="29"/>
  <c r="G9" i="31" s="1"/>
  <c r="O8" i="29"/>
  <c r="G8" i="31" s="1"/>
  <c r="M8" i="29"/>
  <c r="G7" i="31" s="1"/>
  <c r="K8" i="29"/>
  <c r="G6" i="31" s="1"/>
  <c r="I8" i="29"/>
  <c r="G5" i="31" s="1"/>
  <c r="G8" i="29"/>
  <c r="G4" i="31" s="1"/>
  <c r="E8" i="29"/>
  <c r="G3" i="31" s="1"/>
  <c r="C8" i="29"/>
  <c r="BU7" i="29"/>
  <c r="BS7" i="29"/>
  <c r="BM7" i="29"/>
  <c r="BN7" i="29" s="1"/>
  <c r="BL7" i="29"/>
  <c r="BI7" i="29"/>
  <c r="BG7" i="29"/>
  <c r="BE7" i="29"/>
  <c r="BC7" i="29"/>
  <c r="BA7" i="29"/>
  <c r="AY7" i="29"/>
  <c r="AW7" i="29"/>
  <c r="AU7" i="29"/>
  <c r="AS7" i="29"/>
  <c r="AQ7" i="29"/>
  <c r="AO7" i="29"/>
  <c r="AM7" i="29"/>
  <c r="AK7" i="29"/>
  <c r="AI7" i="29"/>
  <c r="AG7" i="29"/>
  <c r="AE7" i="29"/>
  <c r="AC7" i="29"/>
  <c r="AA7" i="29"/>
  <c r="Y7" i="29"/>
  <c r="W7" i="29"/>
  <c r="U7" i="29"/>
  <c r="F11" i="31" s="1"/>
  <c r="S7" i="29"/>
  <c r="F10" i="31" s="1"/>
  <c r="Q7" i="29"/>
  <c r="F9" i="31" s="1"/>
  <c r="O7" i="29"/>
  <c r="F8" i="31" s="1"/>
  <c r="M7" i="29"/>
  <c r="F7" i="31" s="1"/>
  <c r="K7" i="29"/>
  <c r="F6" i="31" s="1"/>
  <c r="I7" i="29"/>
  <c r="G7" i="29"/>
  <c r="F4" i="31" s="1"/>
  <c r="E7" i="29"/>
  <c r="F3" i="31" s="1"/>
  <c r="C7" i="29"/>
  <c r="BU6" i="29"/>
  <c r="BS6" i="29"/>
  <c r="BM6" i="29"/>
  <c r="BN6" i="29" s="1"/>
  <c r="BL6" i="29"/>
  <c r="BI6" i="29"/>
  <c r="BG6" i="29"/>
  <c r="BE6" i="29"/>
  <c r="BC6" i="29"/>
  <c r="BA6" i="29"/>
  <c r="AY6" i="29"/>
  <c r="AW6" i="29"/>
  <c r="AU6" i="29"/>
  <c r="AS6" i="29"/>
  <c r="AQ6" i="29"/>
  <c r="AO6" i="29"/>
  <c r="AM6" i="29"/>
  <c r="AK6" i="29"/>
  <c r="AI6" i="29"/>
  <c r="AG6" i="29"/>
  <c r="AE6" i="29"/>
  <c r="AC6" i="29"/>
  <c r="AA6" i="29"/>
  <c r="Y6" i="29"/>
  <c r="W6" i="29"/>
  <c r="U6" i="29"/>
  <c r="E11" i="31" s="1"/>
  <c r="S6" i="29"/>
  <c r="E10" i="31" s="1"/>
  <c r="Q6" i="29"/>
  <c r="E9" i="31" s="1"/>
  <c r="O6" i="29"/>
  <c r="M6" i="29"/>
  <c r="E7" i="31" s="1"/>
  <c r="K6" i="29"/>
  <c r="E6" i="31" s="1"/>
  <c r="I6" i="29"/>
  <c r="E5" i="31" s="1"/>
  <c r="G6" i="29"/>
  <c r="E4" i="31" s="1"/>
  <c r="E6" i="29"/>
  <c r="E3" i="31" s="1"/>
  <c r="C6" i="29"/>
  <c r="BU4" i="29"/>
  <c r="BS4" i="29"/>
  <c r="BR4" i="29"/>
  <c r="BP4" i="29"/>
  <c r="BM4" i="29"/>
  <c r="BN4" i="29" s="1"/>
  <c r="BL4" i="29"/>
  <c r="BU3" i="29"/>
  <c r="BS3" i="29"/>
  <c r="BM3" i="29"/>
  <c r="BN3" i="29" s="1"/>
  <c r="BL3" i="29"/>
  <c r="BI3" i="29"/>
  <c r="BG3" i="29"/>
  <c r="BE3" i="29"/>
  <c r="BC3" i="29"/>
  <c r="BA3" i="29"/>
  <c r="AY3" i="29"/>
  <c r="AW3" i="29"/>
  <c r="AU3" i="29"/>
  <c r="AS3" i="29"/>
  <c r="AQ3" i="29"/>
  <c r="AO3" i="29"/>
  <c r="AM3" i="29"/>
  <c r="AK3" i="29"/>
  <c r="AI3" i="29"/>
  <c r="AG3" i="29"/>
  <c r="AE3" i="29"/>
  <c r="AC3" i="29"/>
  <c r="AA3" i="29"/>
  <c r="Y3" i="29"/>
  <c r="W3" i="29"/>
  <c r="U3" i="29"/>
  <c r="D11" i="31" s="1"/>
  <c r="S3" i="29"/>
  <c r="D10" i="31" s="1"/>
  <c r="Q3" i="29"/>
  <c r="D9" i="31" s="1"/>
  <c r="O3" i="29"/>
  <c r="D8" i="31" s="1"/>
  <c r="M3" i="29"/>
  <c r="D7" i="31" s="1"/>
  <c r="K3" i="29"/>
  <c r="D6" i="31" s="1"/>
  <c r="I3" i="29"/>
  <c r="G3" i="29"/>
  <c r="D4" i="31" s="1"/>
  <c r="E3" i="29"/>
  <c r="D3" i="31" s="1"/>
  <c r="C3" i="29"/>
  <c r="C11" i="28"/>
  <c r="C10" i="28"/>
  <c r="C9" i="28"/>
  <c r="C8" i="28"/>
  <c r="C7" i="28"/>
  <c r="C6" i="28"/>
  <c r="C5" i="28"/>
  <c r="C4" i="28"/>
  <c r="C3" i="28"/>
  <c r="C2" i="28"/>
  <c r="AE11" i="27"/>
  <c r="AD11" i="27"/>
  <c r="AB11" i="27"/>
  <c r="AA11" i="27"/>
  <c r="Y11" i="27"/>
  <c r="X11" i="27"/>
  <c r="V11" i="27"/>
  <c r="U11" i="27"/>
  <c r="T11" i="27"/>
  <c r="S11" i="27"/>
  <c r="R11" i="27"/>
  <c r="Q11" i="27"/>
  <c r="P11" i="27"/>
  <c r="O11" i="27"/>
  <c r="N11" i="27"/>
  <c r="M11" i="27"/>
  <c r="L11" i="27"/>
  <c r="J11" i="27"/>
  <c r="I11" i="27"/>
  <c r="H11" i="27"/>
  <c r="G11" i="27"/>
  <c r="F11" i="27"/>
  <c r="E11" i="27"/>
  <c r="D11" i="27"/>
  <c r="C11" i="27"/>
  <c r="AE10" i="27"/>
  <c r="AD10" i="27"/>
  <c r="AB10" i="27"/>
  <c r="AA10" i="27"/>
  <c r="Y10" i="27"/>
  <c r="X10" i="27"/>
  <c r="V10" i="27"/>
  <c r="U10" i="27"/>
  <c r="T10" i="27"/>
  <c r="S10" i="27"/>
  <c r="R10" i="27"/>
  <c r="Q10" i="27"/>
  <c r="P10" i="27"/>
  <c r="O10" i="27"/>
  <c r="N10" i="27"/>
  <c r="M10" i="27"/>
  <c r="L10" i="27"/>
  <c r="J10" i="27"/>
  <c r="I10" i="27"/>
  <c r="H10" i="27"/>
  <c r="G10" i="27"/>
  <c r="F10" i="27"/>
  <c r="E10" i="27"/>
  <c r="D10" i="27"/>
  <c r="C10" i="27"/>
  <c r="AE9" i="27"/>
  <c r="AD9" i="27"/>
  <c r="AB9" i="27"/>
  <c r="AA9" i="27"/>
  <c r="Y9" i="27"/>
  <c r="X9" i="27"/>
  <c r="V9" i="27"/>
  <c r="U9" i="27"/>
  <c r="T9" i="27"/>
  <c r="S9" i="27"/>
  <c r="R9" i="27"/>
  <c r="Q9" i="27"/>
  <c r="P9" i="27"/>
  <c r="O9" i="27"/>
  <c r="N9" i="27"/>
  <c r="M9" i="27"/>
  <c r="L9" i="27"/>
  <c r="J9" i="27"/>
  <c r="I9" i="27"/>
  <c r="H9" i="27"/>
  <c r="G9" i="27"/>
  <c r="F9" i="27"/>
  <c r="E9" i="27"/>
  <c r="D9" i="27"/>
  <c r="C9" i="27"/>
  <c r="AE8" i="27"/>
  <c r="AD8" i="27"/>
  <c r="AB8" i="27"/>
  <c r="AA8" i="27"/>
  <c r="Y8" i="27"/>
  <c r="X8" i="27"/>
  <c r="V8" i="27"/>
  <c r="U8" i="27"/>
  <c r="T8" i="27"/>
  <c r="S8" i="27"/>
  <c r="R8" i="27"/>
  <c r="Q8" i="27"/>
  <c r="P8" i="27"/>
  <c r="O8" i="27"/>
  <c r="N8" i="27"/>
  <c r="M8" i="27"/>
  <c r="L8" i="27"/>
  <c r="J8" i="27"/>
  <c r="I8" i="27"/>
  <c r="H8" i="27"/>
  <c r="G8" i="27"/>
  <c r="F8" i="27"/>
  <c r="E8" i="27"/>
  <c r="D8" i="27"/>
  <c r="C8" i="27"/>
  <c r="AE7" i="27"/>
  <c r="AD7" i="27"/>
  <c r="AB7" i="27"/>
  <c r="AA7" i="27"/>
  <c r="Y7" i="27"/>
  <c r="X7" i="27"/>
  <c r="V7" i="27"/>
  <c r="U7" i="27"/>
  <c r="T7" i="27"/>
  <c r="S7" i="27"/>
  <c r="R7" i="27"/>
  <c r="Q7" i="27"/>
  <c r="P7" i="27"/>
  <c r="O7" i="27"/>
  <c r="N7" i="27"/>
  <c r="M7" i="27"/>
  <c r="L7" i="27"/>
  <c r="J7" i="27"/>
  <c r="I7" i="27"/>
  <c r="H7" i="27"/>
  <c r="G7" i="27"/>
  <c r="F7" i="27"/>
  <c r="E7" i="27"/>
  <c r="D7" i="27"/>
  <c r="C7" i="27"/>
  <c r="AE6" i="27"/>
  <c r="AD6" i="27"/>
  <c r="AB6" i="27"/>
  <c r="AA6" i="27"/>
  <c r="Y6" i="27"/>
  <c r="X6" i="27"/>
  <c r="V6" i="27"/>
  <c r="U6" i="27"/>
  <c r="T6" i="27"/>
  <c r="S6" i="27"/>
  <c r="R6" i="27"/>
  <c r="Q6" i="27"/>
  <c r="P6" i="27"/>
  <c r="O6" i="27"/>
  <c r="N6" i="27"/>
  <c r="M6" i="27"/>
  <c r="L6" i="27"/>
  <c r="J6" i="27"/>
  <c r="I6" i="27"/>
  <c r="H6" i="27"/>
  <c r="G6" i="27"/>
  <c r="F6" i="27"/>
  <c r="E6" i="27"/>
  <c r="D6" i="27"/>
  <c r="C6" i="27"/>
  <c r="AE5" i="27"/>
  <c r="AD5" i="27"/>
  <c r="AB5" i="27"/>
  <c r="AA5" i="27"/>
  <c r="Y5" i="27"/>
  <c r="X5" i="27"/>
  <c r="V5" i="27"/>
  <c r="U5" i="27"/>
  <c r="T5" i="27"/>
  <c r="S5" i="27"/>
  <c r="R5" i="27"/>
  <c r="Q5" i="27"/>
  <c r="P5" i="27"/>
  <c r="O5" i="27"/>
  <c r="N5" i="27"/>
  <c r="M5" i="27"/>
  <c r="L5" i="27"/>
  <c r="J5" i="27"/>
  <c r="I5" i="27"/>
  <c r="H5" i="27"/>
  <c r="G5" i="27"/>
  <c r="F5" i="27"/>
  <c r="E5" i="27"/>
  <c r="D5" i="27"/>
  <c r="C5" i="27"/>
  <c r="AE4" i="27"/>
  <c r="AD4" i="27"/>
  <c r="AB4" i="27"/>
  <c r="AA4" i="27"/>
  <c r="Y4" i="27"/>
  <c r="X4" i="27"/>
  <c r="V4" i="27"/>
  <c r="U4" i="27"/>
  <c r="T4" i="27"/>
  <c r="S4" i="27"/>
  <c r="R4" i="27"/>
  <c r="Q4" i="27"/>
  <c r="P4" i="27"/>
  <c r="O4" i="27"/>
  <c r="N4" i="27"/>
  <c r="M4" i="27"/>
  <c r="L4" i="27"/>
  <c r="J4" i="27"/>
  <c r="I4" i="27"/>
  <c r="H4" i="27"/>
  <c r="G4" i="27"/>
  <c r="F4" i="27"/>
  <c r="E4" i="27"/>
  <c r="D4" i="27"/>
  <c r="C4" i="27"/>
  <c r="AE3" i="27"/>
  <c r="AD3" i="27"/>
  <c r="AB3" i="27"/>
  <c r="AA3" i="27"/>
  <c r="Y3" i="27"/>
  <c r="X3" i="27"/>
  <c r="V3" i="27"/>
  <c r="U3" i="27"/>
  <c r="T3" i="27"/>
  <c r="S3" i="27"/>
  <c r="R3" i="27"/>
  <c r="Q3" i="27"/>
  <c r="P3" i="27"/>
  <c r="O3" i="27"/>
  <c r="N3" i="27"/>
  <c r="M3" i="27"/>
  <c r="L3" i="27"/>
  <c r="J3" i="27"/>
  <c r="I3" i="27"/>
  <c r="H3" i="27"/>
  <c r="G3" i="27"/>
  <c r="F3" i="27"/>
  <c r="E3" i="27"/>
  <c r="D3" i="27"/>
  <c r="C3" i="27"/>
  <c r="AE2" i="27"/>
  <c r="AD2" i="27"/>
  <c r="AB2" i="27"/>
  <c r="AA2" i="27"/>
  <c r="Y2" i="27"/>
  <c r="X2" i="27"/>
  <c r="V2" i="27"/>
  <c r="U2" i="27"/>
  <c r="T2" i="27"/>
  <c r="S2" i="27"/>
  <c r="R2" i="27"/>
  <c r="Q2" i="27"/>
  <c r="P2" i="27"/>
  <c r="O2" i="27"/>
  <c r="N2" i="27"/>
  <c r="M2" i="27"/>
  <c r="L2" i="27"/>
  <c r="J2" i="27"/>
  <c r="I2" i="27"/>
  <c r="H2" i="27"/>
  <c r="G2" i="27"/>
  <c r="F2" i="27"/>
  <c r="E2" i="27"/>
  <c r="D2" i="27"/>
  <c r="C2" i="27"/>
  <c r="B2" i="27"/>
  <c r="A2" i="27"/>
  <c r="BR37" i="26"/>
  <c r="BP37" i="26"/>
  <c r="BH37" i="26"/>
  <c r="BF37" i="26"/>
  <c r="BD37" i="26"/>
  <c r="BB37" i="26"/>
  <c r="AZ37" i="26"/>
  <c r="AX37" i="26"/>
  <c r="AV37" i="26"/>
  <c r="AT37" i="26"/>
  <c r="AR37" i="26"/>
  <c r="AP37" i="26"/>
  <c r="AN37" i="26"/>
  <c r="AL37" i="26"/>
  <c r="AJ37" i="26"/>
  <c r="AH37" i="26"/>
  <c r="AF37" i="26"/>
  <c r="AD37" i="26"/>
  <c r="AB37" i="26"/>
  <c r="Z37" i="26"/>
  <c r="X37" i="26"/>
  <c r="V37" i="26"/>
  <c r="T37" i="26"/>
  <c r="AF11" i="27" s="1"/>
  <c r="R37" i="26"/>
  <c r="AF10" i="27" s="1"/>
  <c r="P37" i="26"/>
  <c r="AF9" i="27" s="1"/>
  <c r="N37" i="26"/>
  <c r="AF8" i="27" s="1"/>
  <c r="L37" i="26"/>
  <c r="AF7" i="27" s="1"/>
  <c r="J37" i="26"/>
  <c r="AF6" i="27" s="1"/>
  <c r="H37" i="26"/>
  <c r="AF5" i="27" s="1"/>
  <c r="F37" i="26"/>
  <c r="AF4" i="27" s="1"/>
  <c r="D37" i="26"/>
  <c r="AF3" i="27" s="1"/>
  <c r="B37" i="26"/>
  <c r="AF2" i="27" s="1"/>
  <c r="BW36" i="26"/>
  <c r="BU36" i="26"/>
  <c r="BS36" i="26"/>
  <c r="BM36" i="26"/>
  <c r="BN36" i="26" s="1"/>
  <c r="BL36" i="26"/>
  <c r="BI36" i="26"/>
  <c r="BG36" i="26"/>
  <c r="BE36" i="26"/>
  <c r="BC36" i="26"/>
  <c r="BA36" i="26"/>
  <c r="AY36" i="26"/>
  <c r="AW36" i="26"/>
  <c r="AU36" i="26"/>
  <c r="AS36" i="26"/>
  <c r="AQ36" i="26"/>
  <c r="AO36" i="26"/>
  <c r="AM36" i="26"/>
  <c r="AK36" i="26"/>
  <c r="AI36" i="26"/>
  <c r="AG36" i="26"/>
  <c r="AE36" i="26"/>
  <c r="AC36" i="26"/>
  <c r="AA36" i="26"/>
  <c r="Y36" i="26"/>
  <c r="W36" i="26"/>
  <c r="U36" i="26"/>
  <c r="Y11" i="28" s="1"/>
  <c r="S36" i="26"/>
  <c r="Y10" i="28" s="1"/>
  <c r="Q36" i="26"/>
  <c r="Y9" i="28" s="1"/>
  <c r="O36" i="26"/>
  <c r="M36" i="26"/>
  <c r="Y7" i="28" s="1"/>
  <c r="K36" i="26"/>
  <c r="Y6" i="28" s="1"/>
  <c r="I36" i="26"/>
  <c r="Y5" i="28" s="1"/>
  <c r="G36" i="26"/>
  <c r="Y4" i="28" s="1"/>
  <c r="E36" i="26"/>
  <c r="Y3" i="28" s="1"/>
  <c r="C36" i="26"/>
  <c r="BW35" i="26"/>
  <c r="BU35" i="26"/>
  <c r="BS35" i="26"/>
  <c r="BM35" i="26"/>
  <c r="BN35" i="26" s="1"/>
  <c r="BL35" i="26"/>
  <c r="BI35" i="26"/>
  <c r="BG35" i="26"/>
  <c r="BE35" i="26"/>
  <c r="BC35" i="26"/>
  <c r="BA35" i="26"/>
  <c r="AY35" i="26"/>
  <c r="AW35" i="26"/>
  <c r="AU35" i="26"/>
  <c r="AS35" i="26"/>
  <c r="AQ35" i="26"/>
  <c r="AO35" i="26"/>
  <c r="AM35" i="26"/>
  <c r="AK35" i="26"/>
  <c r="AI35" i="26"/>
  <c r="AG35" i="26"/>
  <c r="AE35" i="26"/>
  <c r="AC35" i="26"/>
  <c r="AA35" i="26"/>
  <c r="Y35" i="26"/>
  <c r="W35" i="26"/>
  <c r="U35" i="26"/>
  <c r="X11" i="28" s="1"/>
  <c r="S35" i="26"/>
  <c r="X10" i="28" s="1"/>
  <c r="Q35" i="26"/>
  <c r="X9" i="28" s="1"/>
  <c r="O35" i="26"/>
  <c r="X8" i="28" s="1"/>
  <c r="M35" i="26"/>
  <c r="X7" i="28" s="1"/>
  <c r="K35" i="26"/>
  <c r="X6" i="28" s="1"/>
  <c r="I35" i="26"/>
  <c r="X5" i="28" s="1"/>
  <c r="G35" i="26"/>
  <c r="X4" i="28" s="1"/>
  <c r="E35" i="26"/>
  <c r="X3" i="28" s="1"/>
  <c r="C35" i="26"/>
  <c r="BR33" i="26"/>
  <c r="BP33" i="26"/>
  <c r="BH33" i="26"/>
  <c r="BF33" i="26"/>
  <c r="BD33" i="26"/>
  <c r="BB33" i="26"/>
  <c r="AZ33" i="26"/>
  <c r="AX33" i="26"/>
  <c r="AV33" i="26"/>
  <c r="AT33" i="26"/>
  <c r="AR33" i="26"/>
  <c r="AP33" i="26"/>
  <c r="AN33" i="26"/>
  <c r="AL33" i="26"/>
  <c r="AJ33" i="26"/>
  <c r="AH33" i="26"/>
  <c r="AF33" i="26"/>
  <c r="AD33" i="26"/>
  <c r="AB33" i="26"/>
  <c r="Z33" i="26"/>
  <c r="X33" i="26"/>
  <c r="V33" i="26"/>
  <c r="T33" i="26"/>
  <c r="AC11" i="27" s="1"/>
  <c r="R33" i="26"/>
  <c r="AC10" i="27" s="1"/>
  <c r="P33" i="26"/>
  <c r="AC9" i="27" s="1"/>
  <c r="N33" i="26"/>
  <c r="AC8" i="27" s="1"/>
  <c r="L33" i="26"/>
  <c r="AC7" i="27" s="1"/>
  <c r="J33" i="26"/>
  <c r="AC6" i="27" s="1"/>
  <c r="H33" i="26"/>
  <c r="AC5" i="27" s="1"/>
  <c r="F33" i="26"/>
  <c r="AC4" i="27" s="1"/>
  <c r="D33" i="26"/>
  <c r="AC3" i="27" s="1"/>
  <c r="B33" i="26"/>
  <c r="BW32" i="26"/>
  <c r="BU32" i="26"/>
  <c r="BS32" i="26"/>
  <c r="BM32" i="26"/>
  <c r="BN32" i="26" s="1"/>
  <c r="BL32" i="26"/>
  <c r="BI32" i="26"/>
  <c r="BG32" i="26"/>
  <c r="BE32" i="26"/>
  <c r="BC32" i="26"/>
  <c r="BA32" i="26"/>
  <c r="AY32" i="26"/>
  <c r="AW32" i="26"/>
  <c r="AU32" i="26"/>
  <c r="AS32" i="26"/>
  <c r="AQ32" i="26"/>
  <c r="AO32" i="26"/>
  <c r="AM32" i="26"/>
  <c r="AK32" i="26"/>
  <c r="AI32" i="26"/>
  <c r="AG32" i="26"/>
  <c r="AE32" i="26"/>
  <c r="AC32" i="26"/>
  <c r="AA32" i="26"/>
  <c r="Y32" i="26"/>
  <c r="W32" i="26"/>
  <c r="U32" i="26"/>
  <c r="W11" i="28" s="1"/>
  <c r="S32" i="26"/>
  <c r="W10" i="28" s="1"/>
  <c r="Q32" i="26"/>
  <c r="W9" i="28" s="1"/>
  <c r="O32" i="26"/>
  <c r="W8" i="28" s="1"/>
  <c r="M32" i="26"/>
  <c r="W7" i="28" s="1"/>
  <c r="K32" i="26"/>
  <c r="I32" i="26"/>
  <c r="W5" i="28" s="1"/>
  <c r="G32" i="26"/>
  <c r="E32" i="26"/>
  <c r="W3" i="28" s="1"/>
  <c r="C32" i="26"/>
  <c r="BW31" i="26"/>
  <c r="BU31" i="26"/>
  <c r="BS31" i="26"/>
  <c r="BM31" i="26"/>
  <c r="BN31" i="26" s="1"/>
  <c r="BL31" i="26"/>
  <c r="BI31" i="26"/>
  <c r="BG31" i="26"/>
  <c r="BE31" i="26"/>
  <c r="BC31" i="26"/>
  <c r="BA31" i="26"/>
  <c r="AY31" i="26"/>
  <c r="AW31" i="26"/>
  <c r="AU31" i="26"/>
  <c r="AS31" i="26"/>
  <c r="AQ31" i="26"/>
  <c r="AO31" i="26"/>
  <c r="AM31" i="26"/>
  <c r="AK31" i="26"/>
  <c r="AI31" i="26"/>
  <c r="AG31" i="26"/>
  <c r="AE31" i="26"/>
  <c r="AC31" i="26"/>
  <c r="AA31" i="26"/>
  <c r="Y31" i="26"/>
  <c r="W31" i="26"/>
  <c r="U31" i="26"/>
  <c r="V11" i="28" s="1"/>
  <c r="S31" i="26"/>
  <c r="V10" i="28" s="1"/>
  <c r="Q31" i="26"/>
  <c r="V9" i="28" s="1"/>
  <c r="O31" i="26"/>
  <c r="V8" i="28" s="1"/>
  <c r="M31" i="26"/>
  <c r="V7" i="28" s="1"/>
  <c r="K31" i="26"/>
  <c r="V6" i="28" s="1"/>
  <c r="I31" i="26"/>
  <c r="V5" i="28" s="1"/>
  <c r="G31" i="26"/>
  <c r="V4" i="28" s="1"/>
  <c r="E31" i="26"/>
  <c r="V3" i="28" s="1"/>
  <c r="C31" i="26"/>
  <c r="BR29" i="26"/>
  <c r="BP29" i="26"/>
  <c r="BH29" i="26"/>
  <c r="BF29" i="26"/>
  <c r="BD29" i="26"/>
  <c r="BB29" i="26"/>
  <c r="AZ29" i="26"/>
  <c r="AX29" i="26"/>
  <c r="AV29" i="26"/>
  <c r="AT29" i="26"/>
  <c r="AR29" i="26"/>
  <c r="AP29" i="26"/>
  <c r="AN29" i="26"/>
  <c r="AL29" i="26"/>
  <c r="AJ29" i="26"/>
  <c r="AH29" i="26"/>
  <c r="AF29" i="26"/>
  <c r="AD29" i="26"/>
  <c r="AB29" i="26"/>
  <c r="Z29" i="26"/>
  <c r="X29" i="26"/>
  <c r="V29" i="26"/>
  <c r="T29" i="26"/>
  <c r="Z11" i="27" s="1"/>
  <c r="R29" i="26"/>
  <c r="Z10" i="27" s="1"/>
  <c r="P29" i="26"/>
  <c r="Z9" i="27" s="1"/>
  <c r="N29" i="26"/>
  <c r="Z8" i="27" s="1"/>
  <c r="L29" i="26"/>
  <c r="Z7" i="27" s="1"/>
  <c r="J29" i="26"/>
  <c r="Z6" i="27" s="1"/>
  <c r="H29" i="26"/>
  <c r="Z5" i="27" s="1"/>
  <c r="F29" i="26"/>
  <c r="Z4" i="27" s="1"/>
  <c r="D29" i="26"/>
  <c r="Z3" i="27" s="1"/>
  <c r="B29" i="26"/>
  <c r="BW28" i="26"/>
  <c r="BU28" i="26"/>
  <c r="BS28" i="26"/>
  <c r="BM28" i="26"/>
  <c r="BN28" i="26" s="1"/>
  <c r="BL28" i="26"/>
  <c r="BI28" i="26"/>
  <c r="BG28" i="26"/>
  <c r="BE28" i="26"/>
  <c r="BC28" i="26"/>
  <c r="BA28" i="26"/>
  <c r="AY28" i="26"/>
  <c r="AW28" i="26"/>
  <c r="AU28" i="26"/>
  <c r="AS28" i="26"/>
  <c r="AQ28" i="26"/>
  <c r="AO28" i="26"/>
  <c r="AM28" i="26"/>
  <c r="AK28" i="26"/>
  <c r="AI28" i="26"/>
  <c r="AG28" i="26"/>
  <c r="AE28" i="26"/>
  <c r="AC28" i="26"/>
  <c r="AA28" i="26"/>
  <c r="Y28" i="26"/>
  <c r="W28" i="26"/>
  <c r="U28" i="26"/>
  <c r="U11" i="28" s="1"/>
  <c r="S28" i="26"/>
  <c r="U10" i="28" s="1"/>
  <c r="Q28" i="26"/>
  <c r="U9" i="28" s="1"/>
  <c r="O28" i="26"/>
  <c r="U8" i="28" s="1"/>
  <c r="M28" i="26"/>
  <c r="U7" i="28" s="1"/>
  <c r="K28" i="26"/>
  <c r="U6" i="28" s="1"/>
  <c r="I28" i="26"/>
  <c r="U5" i="28" s="1"/>
  <c r="G28" i="26"/>
  <c r="U4" i="28" s="1"/>
  <c r="E28" i="26"/>
  <c r="U3" i="28" s="1"/>
  <c r="C28" i="26"/>
  <c r="BX28" i="26" s="1"/>
  <c r="BW27" i="26"/>
  <c r="BU27" i="26"/>
  <c r="BS27" i="26"/>
  <c r="BM27" i="26"/>
  <c r="BN27" i="26" s="1"/>
  <c r="BL27" i="26"/>
  <c r="BI27" i="26"/>
  <c r="BG27" i="26"/>
  <c r="BE27" i="26"/>
  <c r="BC27" i="26"/>
  <c r="BA27" i="26"/>
  <c r="AY27" i="26"/>
  <c r="AW27" i="26"/>
  <c r="AU27" i="26"/>
  <c r="AS27" i="26"/>
  <c r="AQ27" i="26"/>
  <c r="AO27" i="26"/>
  <c r="AM27" i="26"/>
  <c r="AK27" i="26"/>
  <c r="AI27" i="26"/>
  <c r="AG27" i="26"/>
  <c r="AE27" i="26"/>
  <c r="AC27" i="26"/>
  <c r="AA27" i="26"/>
  <c r="Y27" i="26"/>
  <c r="W27" i="26"/>
  <c r="U27" i="26"/>
  <c r="T11" i="28" s="1"/>
  <c r="S27" i="26"/>
  <c r="T10" i="28" s="1"/>
  <c r="Q27" i="26"/>
  <c r="T9" i="28" s="1"/>
  <c r="O27" i="26"/>
  <c r="T8" i="28" s="1"/>
  <c r="M27" i="26"/>
  <c r="T7" i="28" s="1"/>
  <c r="K27" i="26"/>
  <c r="T6" i="28" s="1"/>
  <c r="I27" i="26"/>
  <c r="T5" i="28" s="1"/>
  <c r="G27" i="26"/>
  <c r="T4" i="28" s="1"/>
  <c r="E27" i="26"/>
  <c r="T3" i="28" s="1"/>
  <c r="C27" i="26"/>
  <c r="BX27" i="26" s="1"/>
  <c r="BR25" i="26"/>
  <c r="BP25" i="26"/>
  <c r="BH25" i="26"/>
  <c r="BF25" i="26"/>
  <c r="BD25" i="26"/>
  <c r="BB25" i="26"/>
  <c r="AZ25" i="26"/>
  <c r="AX25" i="26"/>
  <c r="AV25" i="26"/>
  <c r="AT25" i="26"/>
  <c r="AR25" i="26"/>
  <c r="AP25" i="26"/>
  <c r="AN25" i="26"/>
  <c r="AL25" i="26"/>
  <c r="AJ25" i="26"/>
  <c r="AH25" i="26"/>
  <c r="AF25" i="26"/>
  <c r="AD25" i="26"/>
  <c r="AB25" i="26"/>
  <c r="Z25" i="26"/>
  <c r="X25" i="26"/>
  <c r="V25" i="26"/>
  <c r="T25" i="26"/>
  <c r="W11" i="27" s="1"/>
  <c r="R25" i="26"/>
  <c r="W10" i="27" s="1"/>
  <c r="P25" i="26"/>
  <c r="W9" i="27" s="1"/>
  <c r="N25" i="26"/>
  <c r="W8" i="27" s="1"/>
  <c r="L25" i="26"/>
  <c r="W7" i="27" s="1"/>
  <c r="J25" i="26"/>
  <c r="W6" i="27" s="1"/>
  <c r="H25" i="26"/>
  <c r="W5" i="27" s="1"/>
  <c r="F25" i="26"/>
  <c r="W4" i="27" s="1"/>
  <c r="D25" i="26"/>
  <c r="W3" i="27" s="1"/>
  <c r="B25" i="26"/>
  <c r="BW24" i="26"/>
  <c r="BU24" i="26"/>
  <c r="BS24" i="26"/>
  <c r="BM24" i="26"/>
  <c r="BN24" i="26" s="1"/>
  <c r="BL24" i="26"/>
  <c r="BI24" i="26"/>
  <c r="BG24" i="26"/>
  <c r="BE24" i="26"/>
  <c r="BC24" i="26"/>
  <c r="BA24" i="26"/>
  <c r="AY24" i="26"/>
  <c r="AW24" i="26"/>
  <c r="AU24" i="26"/>
  <c r="AS24" i="26"/>
  <c r="AQ24" i="26"/>
  <c r="AO24" i="26"/>
  <c r="AM24" i="26"/>
  <c r="AK24" i="26"/>
  <c r="AI24" i="26"/>
  <c r="AG24" i="26"/>
  <c r="AE24" i="26"/>
  <c r="AC24" i="26"/>
  <c r="AA24" i="26"/>
  <c r="Y24" i="26"/>
  <c r="W24" i="26"/>
  <c r="U24" i="26"/>
  <c r="S11" i="28" s="1"/>
  <c r="S24" i="26"/>
  <c r="S10" i="28" s="1"/>
  <c r="Q24" i="26"/>
  <c r="S9" i="28" s="1"/>
  <c r="O24" i="26"/>
  <c r="S8" i="28" s="1"/>
  <c r="M24" i="26"/>
  <c r="S7" i="28" s="1"/>
  <c r="K24" i="26"/>
  <c r="S6" i="28" s="1"/>
  <c r="I24" i="26"/>
  <c r="S5" i="28" s="1"/>
  <c r="G24" i="26"/>
  <c r="S4" i="28" s="1"/>
  <c r="E24" i="26"/>
  <c r="S3" i="28" s="1"/>
  <c r="C24" i="26"/>
  <c r="BW23" i="26"/>
  <c r="BU23" i="26"/>
  <c r="BS23" i="26"/>
  <c r="BM23" i="26"/>
  <c r="BN23" i="26" s="1"/>
  <c r="BL23" i="26"/>
  <c r="BI23" i="26"/>
  <c r="BG23" i="26"/>
  <c r="BE23" i="26"/>
  <c r="BC23" i="26"/>
  <c r="BA23" i="26"/>
  <c r="AY23" i="26"/>
  <c r="AW23" i="26"/>
  <c r="AU23" i="26"/>
  <c r="AS23" i="26"/>
  <c r="AQ23" i="26"/>
  <c r="AO23" i="26"/>
  <c r="AM23" i="26"/>
  <c r="AK23" i="26"/>
  <c r="AI23" i="26"/>
  <c r="AG23" i="26"/>
  <c r="AE23" i="26"/>
  <c r="AC23" i="26"/>
  <c r="AA23" i="26"/>
  <c r="Y23" i="26"/>
  <c r="W23" i="26"/>
  <c r="U23" i="26"/>
  <c r="R11" i="28" s="1"/>
  <c r="S23" i="26"/>
  <c r="R10" i="28" s="1"/>
  <c r="Q23" i="26"/>
  <c r="R9" i="28" s="1"/>
  <c r="O23" i="26"/>
  <c r="R8" i="28" s="1"/>
  <c r="M23" i="26"/>
  <c r="R7" i="28" s="1"/>
  <c r="K23" i="26"/>
  <c r="R6" i="28" s="1"/>
  <c r="I23" i="26"/>
  <c r="R5" i="28" s="1"/>
  <c r="G23" i="26"/>
  <c r="R4" i="28" s="1"/>
  <c r="E23" i="26"/>
  <c r="R3" i="28" s="1"/>
  <c r="C23" i="26"/>
  <c r="BW21" i="26"/>
  <c r="BU21" i="26"/>
  <c r="BS21" i="26"/>
  <c r="BR21" i="26"/>
  <c r="BP21" i="26"/>
  <c r="BM21" i="26"/>
  <c r="BN21" i="26" s="1"/>
  <c r="BL21" i="26"/>
  <c r="BW20" i="26"/>
  <c r="BU20" i="26"/>
  <c r="BS20" i="26"/>
  <c r="BM20" i="26"/>
  <c r="BN20" i="26" s="1"/>
  <c r="BL20" i="26"/>
  <c r="BI20" i="26"/>
  <c r="BG20" i="26"/>
  <c r="BE20" i="26"/>
  <c r="BC20" i="26"/>
  <c r="BA20" i="26"/>
  <c r="AY20" i="26"/>
  <c r="AW20" i="26"/>
  <c r="AU20" i="26"/>
  <c r="AS20" i="26"/>
  <c r="AQ20" i="26"/>
  <c r="AO20" i="26"/>
  <c r="AM20" i="26"/>
  <c r="AK20" i="26"/>
  <c r="AI20" i="26"/>
  <c r="AG20" i="26"/>
  <c r="AE20" i="26"/>
  <c r="AC20" i="26"/>
  <c r="AA20" i="26"/>
  <c r="Y20" i="26"/>
  <c r="W20" i="26"/>
  <c r="U20" i="26"/>
  <c r="Q11" i="28" s="1"/>
  <c r="S20" i="26"/>
  <c r="Q10" i="28" s="1"/>
  <c r="Q20" i="26"/>
  <c r="Q9" i="28" s="1"/>
  <c r="O20" i="26"/>
  <c r="Q8" i="28" s="1"/>
  <c r="M20" i="26"/>
  <c r="Q7" i="28" s="1"/>
  <c r="K20" i="26"/>
  <c r="Q6" i="28" s="1"/>
  <c r="I20" i="26"/>
  <c r="Q5" i="28" s="1"/>
  <c r="G20" i="26"/>
  <c r="Q4" i="28" s="1"/>
  <c r="E20" i="26"/>
  <c r="Q3" i="28" s="1"/>
  <c r="C20" i="26"/>
  <c r="BW19" i="26"/>
  <c r="BU19" i="26"/>
  <c r="BS19" i="26"/>
  <c r="BM19" i="26"/>
  <c r="BN19" i="26" s="1"/>
  <c r="BL19" i="26"/>
  <c r="BI19" i="26"/>
  <c r="BG19" i="26"/>
  <c r="BE19" i="26"/>
  <c r="BC19" i="26"/>
  <c r="BA19" i="26"/>
  <c r="AY19" i="26"/>
  <c r="AW19" i="26"/>
  <c r="AU19" i="26"/>
  <c r="AS19" i="26"/>
  <c r="AQ19" i="26"/>
  <c r="AO19" i="26"/>
  <c r="AM19" i="26"/>
  <c r="AK19" i="26"/>
  <c r="AI19" i="26"/>
  <c r="AG19" i="26"/>
  <c r="AE19" i="26"/>
  <c r="AC19" i="26"/>
  <c r="AA19" i="26"/>
  <c r="Y19" i="26"/>
  <c r="W19" i="26"/>
  <c r="U19" i="26"/>
  <c r="P11" i="28" s="1"/>
  <c r="S19" i="26"/>
  <c r="P10" i="28" s="1"/>
  <c r="Q19" i="26"/>
  <c r="P9" i="28" s="1"/>
  <c r="O19" i="26"/>
  <c r="P8" i="28" s="1"/>
  <c r="M19" i="26"/>
  <c r="P7" i="28" s="1"/>
  <c r="K19" i="26"/>
  <c r="I19" i="26"/>
  <c r="P5" i="28" s="1"/>
  <c r="G19" i="26"/>
  <c r="P4" i="28" s="1"/>
  <c r="E19" i="26"/>
  <c r="P3" i="28" s="1"/>
  <c r="C19" i="26"/>
  <c r="BW18" i="26"/>
  <c r="BU18" i="26"/>
  <c r="BS18" i="26"/>
  <c r="BM18" i="26"/>
  <c r="BN18" i="26" s="1"/>
  <c r="BL18" i="26"/>
  <c r="BI18" i="26"/>
  <c r="BG18" i="26"/>
  <c r="BE18" i="26"/>
  <c r="BC18" i="26"/>
  <c r="BA18" i="26"/>
  <c r="AY18" i="26"/>
  <c r="AW18" i="26"/>
  <c r="AU18" i="26"/>
  <c r="AS18" i="26"/>
  <c r="AQ18" i="26"/>
  <c r="AO18" i="26"/>
  <c r="AM18" i="26"/>
  <c r="AK18" i="26"/>
  <c r="AI18" i="26"/>
  <c r="AG18" i="26"/>
  <c r="AE18" i="26"/>
  <c r="AC18" i="26"/>
  <c r="AA18" i="26"/>
  <c r="Y18" i="26"/>
  <c r="W18" i="26"/>
  <c r="U18" i="26"/>
  <c r="O11" i="28" s="1"/>
  <c r="S18" i="26"/>
  <c r="O10" i="28" s="1"/>
  <c r="Q18" i="26"/>
  <c r="O9" i="28" s="1"/>
  <c r="O18" i="26"/>
  <c r="O8" i="28" s="1"/>
  <c r="M18" i="26"/>
  <c r="O7" i="28" s="1"/>
  <c r="K18" i="26"/>
  <c r="O6" i="28" s="1"/>
  <c r="I18" i="26"/>
  <c r="O5" i="28" s="1"/>
  <c r="G18" i="26"/>
  <c r="O4" i="28" s="1"/>
  <c r="E18" i="26"/>
  <c r="O3" i="28" s="1"/>
  <c r="C18" i="26"/>
  <c r="BW17" i="26"/>
  <c r="BU17" i="26"/>
  <c r="BS17" i="26"/>
  <c r="BM17" i="26"/>
  <c r="BN17" i="26" s="1"/>
  <c r="BL17" i="26"/>
  <c r="BI17" i="26"/>
  <c r="BG17" i="26"/>
  <c r="BE17" i="26"/>
  <c r="BC17" i="26"/>
  <c r="BA17" i="26"/>
  <c r="AY17" i="26"/>
  <c r="AW17" i="26"/>
  <c r="AU17" i="26"/>
  <c r="AS17" i="26"/>
  <c r="AQ17" i="26"/>
  <c r="AO17" i="26"/>
  <c r="AM17" i="26"/>
  <c r="AK17" i="26"/>
  <c r="AI17" i="26"/>
  <c r="AG17" i="26"/>
  <c r="AE17" i="26"/>
  <c r="AC17" i="26"/>
  <c r="AA17" i="26"/>
  <c r="Y17" i="26"/>
  <c r="W17" i="26"/>
  <c r="U17" i="26"/>
  <c r="N11" i="28" s="1"/>
  <c r="S17" i="26"/>
  <c r="N10" i="28" s="1"/>
  <c r="Q17" i="26"/>
  <c r="N9" i="28" s="1"/>
  <c r="O17" i="26"/>
  <c r="N8" i="28" s="1"/>
  <c r="M17" i="26"/>
  <c r="N7" i="28" s="1"/>
  <c r="K17" i="26"/>
  <c r="N6" i="28" s="1"/>
  <c r="I17" i="26"/>
  <c r="N5" i="28" s="1"/>
  <c r="G17" i="26"/>
  <c r="N4" i="28" s="1"/>
  <c r="E17" i="26"/>
  <c r="N3" i="28" s="1"/>
  <c r="C17" i="26"/>
  <c r="BW16" i="26"/>
  <c r="BU16" i="26"/>
  <c r="BS16" i="26"/>
  <c r="BM16" i="26"/>
  <c r="BN16" i="26" s="1"/>
  <c r="BL16" i="26"/>
  <c r="BI16" i="26"/>
  <c r="BG16" i="26"/>
  <c r="BE16" i="26"/>
  <c r="BC16" i="26"/>
  <c r="BA16" i="26"/>
  <c r="AY16" i="26"/>
  <c r="AW16" i="26"/>
  <c r="AU16" i="26"/>
  <c r="AS16" i="26"/>
  <c r="AQ16" i="26"/>
  <c r="AO16" i="26"/>
  <c r="AM16" i="26"/>
  <c r="AK16" i="26"/>
  <c r="AI16" i="26"/>
  <c r="AG16" i="26"/>
  <c r="AE16" i="26"/>
  <c r="AC16" i="26"/>
  <c r="AA16" i="26"/>
  <c r="Y16" i="26"/>
  <c r="W16" i="26"/>
  <c r="U16" i="26"/>
  <c r="M11" i="28" s="1"/>
  <c r="S16" i="26"/>
  <c r="M10" i="28" s="1"/>
  <c r="Q16" i="26"/>
  <c r="M9" i="28" s="1"/>
  <c r="O16" i="26"/>
  <c r="M16" i="26"/>
  <c r="M7" i="28" s="1"/>
  <c r="K16" i="26"/>
  <c r="M6" i="28" s="1"/>
  <c r="I16" i="26"/>
  <c r="M5" i="28" s="1"/>
  <c r="G16" i="26"/>
  <c r="M4" i="28" s="1"/>
  <c r="E16" i="26"/>
  <c r="M3" i="28" s="1"/>
  <c r="C16" i="26"/>
  <c r="BX16" i="26" s="1"/>
  <c r="BW15" i="26"/>
  <c r="BU15" i="26"/>
  <c r="BS15" i="26"/>
  <c r="BM15" i="26"/>
  <c r="BN15" i="26" s="1"/>
  <c r="BL15" i="26"/>
  <c r="BI15" i="26"/>
  <c r="BG15" i="26"/>
  <c r="BE15" i="26"/>
  <c r="BC15" i="26"/>
  <c r="BA15" i="26"/>
  <c r="AY15" i="26"/>
  <c r="AW15" i="26"/>
  <c r="AU15" i="26"/>
  <c r="AS15" i="26"/>
  <c r="AQ15" i="26"/>
  <c r="AO15" i="26"/>
  <c r="AM15" i="26"/>
  <c r="AK15" i="26"/>
  <c r="AI15" i="26"/>
  <c r="AG15" i="26"/>
  <c r="AE15" i="26"/>
  <c r="AC15" i="26"/>
  <c r="AA15" i="26"/>
  <c r="Y15" i="26"/>
  <c r="W15" i="26"/>
  <c r="U15" i="26"/>
  <c r="L11" i="28" s="1"/>
  <c r="S15" i="26"/>
  <c r="L10" i="28" s="1"/>
  <c r="Q15" i="26"/>
  <c r="L9" i="28" s="1"/>
  <c r="O15" i="26"/>
  <c r="L8" i="28" s="1"/>
  <c r="M15" i="26"/>
  <c r="L7" i="28" s="1"/>
  <c r="K15" i="26"/>
  <c r="L6" i="28" s="1"/>
  <c r="I15" i="26"/>
  <c r="L5" i="28" s="1"/>
  <c r="G15" i="26"/>
  <c r="L4" i="28" s="1"/>
  <c r="E15" i="26"/>
  <c r="L3" i="28" s="1"/>
  <c r="C15" i="26"/>
  <c r="BW14" i="26"/>
  <c r="BU14" i="26"/>
  <c r="BS14" i="26"/>
  <c r="BM14" i="26"/>
  <c r="BN14" i="26" s="1"/>
  <c r="BL14" i="26"/>
  <c r="BI14" i="26"/>
  <c r="BG14" i="26"/>
  <c r="BE14" i="26"/>
  <c r="BC14" i="26"/>
  <c r="BA14" i="26"/>
  <c r="AY14" i="26"/>
  <c r="AW14" i="26"/>
  <c r="AU14" i="26"/>
  <c r="AS14" i="26"/>
  <c r="AQ14" i="26"/>
  <c r="AO14" i="26"/>
  <c r="AM14" i="26"/>
  <c r="AK14" i="26"/>
  <c r="AI14" i="26"/>
  <c r="AG14" i="26"/>
  <c r="AE14" i="26"/>
  <c r="AC14" i="26"/>
  <c r="AA14" i="26"/>
  <c r="Y14" i="26"/>
  <c r="W14" i="26"/>
  <c r="U14" i="26"/>
  <c r="K11" i="28" s="1"/>
  <c r="S14" i="26"/>
  <c r="K10" i="28" s="1"/>
  <c r="Q14" i="26"/>
  <c r="K9" i="28" s="1"/>
  <c r="O14" i="26"/>
  <c r="K8" i="28" s="1"/>
  <c r="M14" i="26"/>
  <c r="K7" i="28" s="1"/>
  <c r="K14" i="26"/>
  <c r="K6" i="28" s="1"/>
  <c r="I14" i="26"/>
  <c r="K5" i="28" s="1"/>
  <c r="G14" i="26"/>
  <c r="K4" i="28" s="1"/>
  <c r="E14" i="26"/>
  <c r="K3" i="28" s="1"/>
  <c r="C14" i="26"/>
  <c r="BW13" i="26"/>
  <c r="BU13" i="26"/>
  <c r="BS13" i="26"/>
  <c r="BM13" i="26"/>
  <c r="BN13" i="26" s="1"/>
  <c r="BL13" i="26"/>
  <c r="BI13" i="26"/>
  <c r="BG13" i="26"/>
  <c r="BE13" i="26"/>
  <c r="BC13" i="26"/>
  <c r="BA13" i="26"/>
  <c r="AY13" i="26"/>
  <c r="AW13" i="26"/>
  <c r="AU13" i="26"/>
  <c r="AS13" i="26"/>
  <c r="AQ13" i="26"/>
  <c r="AO13" i="26"/>
  <c r="AM13" i="26"/>
  <c r="AK13" i="26"/>
  <c r="AI13" i="26"/>
  <c r="AG13" i="26"/>
  <c r="AE13" i="26"/>
  <c r="AC13" i="26"/>
  <c r="AA13" i="26"/>
  <c r="Y13" i="26"/>
  <c r="W13" i="26"/>
  <c r="U13" i="26"/>
  <c r="J11" i="28" s="1"/>
  <c r="S13" i="26"/>
  <c r="J10" i="28" s="1"/>
  <c r="Q13" i="26"/>
  <c r="J9" i="28" s="1"/>
  <c r="O13" i="26"/>
  <c r="J8" i="28" s="1"/>
  <c r="M13" i="26"/>
  <c r="J7" i="28" s="1"/>
  <c r="K13" i="26"/>
  <c r="J6" i="28" s="1"/>
  <c r="I13" i="26"/>
  <c r="J5" i="28" s="1"/>
  <c r="G13" i="26"/>
  <c r="J4" i="28" s="1"/>
  <c r="E13" i="26"/>
  <c r="J3" i="28" s="1"/>
  <c r="C13" i="26"/>
  <c r="BR11" i="26"/>
  <c r="BP11" i="26"/>
  <c r="BH11" i="26"/>
  <c r="BF11" i="26"/>
  <c r="BD11" i="26"/>
  <c r="BB11" i="26"/>
  <c r="AZ11" i="26"/>
  <c r="AX11" i="26"/>
  <c r="AV11" i="26"/>
  <c r="AT11" i="26"/>
  <c r="AR11" i="26"/>
  <c r="AP11" i="26"/>
  <c r="AN11" i="26"/>
  <c r="AL11" i="26"/>
  <c r="AJ11" i="26"/>
  <c r="AH11" i="26"/>
  <c r="AF11" i="26"/>
  <c r="AD11" i="26"/>
  <c r="AB11" i="26"/>
  <c r="Z11" i="26"/>
  <c r="X11" i="26"/>
  <c r="V11" i="26"/>
  <c r="T11" i="26"/>
  <c r="K11" i="27" s="1"/>
  <c r="R11" i="26"/>
  <c r="K10" i="27" s="1"/>
  <c r="P11" i="26"/>
  <c r="K9" i="27" s="1"/>
  <c r="N11" i="26"/>
  <c r="K8" i="27" s="1"/>
  <c r="L11" i="26"/>
  <c r="J11" i="26"/>
  <c r="K6" i="27" s="1"/>
  <c r="H11" i="26"/>
  <c r="K5" i="27" s="1"/>
  <c r="F11" i="26"/>
  <c r="K4" i="27" s="1"/>
  <c r="D11" i="26"/>
  <c r="K3" i="27" s="1"/>
  <c r="B11" i="26"/>
  <c r="K2" i="27" s="1"/>
  <c r="BW10" i="26"/>
  <c r="BU10" i="26"/>
  <c r="BS10" i="26"/>
  <c r="BM10" i="26"/>
  <c r="BN10" i="26" s="1"/>
  <c r="BL10" i="26"/>
  <c r="BI10" i="26"/>
  <c r="BG10" i="26"/>
  <c r="BE10" i="26"/>
  <c r="BC10" i="26"/>
  <c r="BA10" i="26"/>
  <c r="AY10" i="26"/>
  <c r="AW10" i="26"/>
  <c r="AU10" i="26"/>
  <c r="AS10" i="26"/>
  <c r="AQ10" i="26"/>
  <c r="AO10" i="26"/>
  <c r="AM10" i="26"/>
  <c r="AK10" i="26"/>
  <c r="AI10" i="26"/>
  <c r="AG10" i="26"/>
  <c r="AE10" i="26"/>
  <c r="AC10" i="26"/>
  <c r="AA10" i="26"/>
  <c r="Y10" i="26"/>
  <c r="W10" i="26"/>
  <c r="U10" i="26"/>
  <c r="I11" i="28" s="1"/>
  <c r="S10" i="26"/>
  <c r="I10" i="28" s="1"/>
  <c r="Q10" i="26"/>
  <c r="I9" i="28" s="1"/>
  <c r="O10" i="26"/>
  <c r="I8" i="28" s="1"/>
  <c r="M10" i="26"/>
  <c r="I7" i="28" s="1"/>
  <c r="K10" i="26"/>
  <c r="I6" i="28" s="1"/>
  <c r="I10" i="26"/>
  <c r="I5" i="28" s="1"/>
  <c r="G10" i="26"/>
  <c r="E10" i="26"/>
  <c r="I3" i="28" s="1"/>
  <c r="C10" i="26"/>
  <c r="BX10" i="26" s="1"/>
  <c r="BW9" i="26"/>
  <c r="BU9" i="26"/>
  <c r="BS9" i="26"/>
  <c r="BM9" i="26"/>
  <c r="BN9" i="26" s="1"/>
  <c r="BL9" i="26"/>
  <c r="BI9" i="26"/>
  <c r="BG9" i="26"/>
  <c r="BE9" i="26"/>
  <c r="BC9" i="26"/>
  <c r="BA9" i="26"/>
  <c r="AY9" i="26"/>
  <c r="AW9" i="26"/>
  <c r="AU9" i="26"/>
  <c r="AS9" i="26"/>
  <c r="AQ9" i="26"/>
  <c r="AO9" i="26"/>
  <c r="AM9" i="26"/>
  <c r="AK9" i="26"/>
  <c r="AI9" i="26"/>
  <c r="AG9" i="26"/>
  <c r="AE9" i="26"/>
  <c r="AC9" i="26"/>
  <c r="AA9" i="26"/>
  <c r="Y9" i="26"/>
  <c r="W9" i="26"/>
  <c r="U9" i="26"/>
  <c r="H11" i="28" s="1"/>
  <c r="S9" i="26"/>
  <c r="H10" i="28" s="1"/>
  <c r="Q9" i="26"/>
  <c r="H9" i="28" s="1"/>
  <c r="O9" i="26"/>
  <c r="H8" i="28" s="1"/>
  <c r="M9" i="26"/>
  <c r="H7" i="28" s="1"/>
  <c r="K9" i="26"/>
  <c r="H6" i="28" s="1"/>
  <c r="I9" i="26"/>
  <c r="H5" i="28" s="1"/>
  <c r="G9" i="26"/>
  <c r="H4" i="28" s="1"/>
  <c r="E9" i="26"/>
  <c r="H3" i="28" s="1"/>
  <c r="C9" i="26"/>
  <c r="BX9" i="26" s="1"/>
  <c r="BW8" i="26"/>
  <c r="BU8" i="26"/>
  <c r="BS8" i="26"/>
  <c r="BM8" i="26"/>
  <c r="BN8" i="26" s="1"/>
  <c r="BL8" i="26"/>
  <c r="BI8" i="26"/>
  <c r="BG8" i="26"/>
  <c r="BE8" i="26"/>
  <c r="BC8" i="26"/>
  <c r="BA8" i="26"/>
  <c r="AY8" i="26"/>
  <c r="AW8" i="26"/>
  <c r="AU8" i="26"/>
  <c r="AS8" i="26"/>
  <c r="AQ8" i="26"/>
  <c r="AO8" i="26"/>
  <c r="AM8" i="26"/>
  <c r="AK8" i="26"/>
  <c r="AI8" i="26"/>
  <c r="AG8" i="26"/>
  <c r="AE8" i="26"/>
  <c r="AC8" i="26"/>
  <c r="AA8" i="26"/>
  <c r="Y8" i="26"/>
  <c r="W8" i="26"/>
  <c r="U8" i="26"/>
  <c r="G11" i="28" s="1"/>
  <c r="S8" i="26"/>
  <c r="G10" i="28" s="1"/>
  <c r="Q8" i="26"/>
  <c r="G9" i="28" s="1"/>
  <c r="O8" i="26"/>
  <c r="G8" i="28" s="1"/>
  <c r="M8" i="26"/>
  <c r="G7" i="28" s="1"/>
  <c r="K8" i="26"/>
  <c r="G6" i="28" s="1"/>
  <c r="I8" i="26"/>
  <c r="G5" i="28" s="1"/>
  <c r="G8" i="26"/>
  <c r="G4" i="28" s="1"/>
  <c r="E8" i="26"/>
  <c r="G3" i="28" s="1"/>
  <c r="C8" i="26"/>
  <c r="BW7" i="26"/>
  <c r="BU7" i="26"/>
  <c r="BS7" i="26"/>
  <c r="BM7" i="26"/>
  <c r="BN7" i="26" s="1"/>
  <c r="BL7" i="26"/>
  <c r="BI7" i="26"/>
  <c r="BG7" i="26"/>
  <c r="BE7" i="26"/>
  <c r="BC7" i="26"/>
  <c r="BA7" i="26"/>
  <c r="AY7" i="26"/>
  <c r="AW7" i="26"/>
  <c r="AU7" i="26"/>
  <c r="AS7" i="26"/>
  <c r="AQ7" i="26"/>
  <c r="AO7" i="26"/>
  <c r="AM7" i="26"/>
  <c r="AK7" i="26"/>
  <c r="AI7" i="26"/>
  <c r="AG7" i="26"/>
  <c r="AE7" i="26"/>
  <c r="AC7" i="26"/>
  <c r="AA7" i="26"/>
  <c r="Y7" i="26"/>
  <c r="W7" i="26"/>
  <c r="U7" i="26"/>
  <c r="F11" i="28" s="1"/>
  <c r="S7" i="26"/>
  <c r="F10" i="28" s="1"/>
  <c r="Q7" i="26"/>
  <c r="F9" i="28" s="1"/>
  <c r="O7" i="26"/>
  <c r="F8" i="28" s="1"/>
  <c r="M7" i="26"/>
  <c r="F7" i="28" s="1"/>
  <c r="K7" i="26"/>
  <c r="F6" i="28" s="1"/>
  <c r="I7" i="26"/>
  <c r="F5" i="28" s="1"/>
  <c r="G7" i="26"/>
  <c r="F4" i="28" s="1"/>
  <c r="E7" i="26"/>
  <c r="F3" i="28" s="1"/>
  <c r="C7" i="26"/>
  <c r="BW6" i="26"/>
  <c r="BU6" i="26"/>
  <c r="BS6" i="26"/>
  <c r="BM6" i="26"/>
  <c r="BN6" i="26" s="1"/>
  <c r="BL6" i="26"/>
  <c r="BI6" i="26"/>
  <c r="BG6" i="26"/>
  <c r="BE6" i="26"/>
  <c r="BC6" i="26"/>
  <c r="BA6" i="26"/>
  <c r="AY6" i="26"/>
  <c r="AW6" i="26"/>
  <c r="AU6" i="26"/>
  <c r="AS6" i="26"/>
  <c r="AQ6" i="26"/>
  <c r="AO6" i="26"/>
  <c r="AM6" i="26"/>
  <c r="AK6" i="26"/>
  <c r="AI6" i="26"/>
  <c r="AG6" i="26"/>
  <c r="AE6" i="26"/>
  <c r="AC6" i="26"/>
  <c r="AA6" i="26"/>
  <c r="Y6" i="26"/>
  <c r="W6" i="26"/>
  <c r="U6" i="26"/>
  <c r="E11" i="28" s="1"/>
  <c r="S6" i="26"/>
  <c r="E10" i="28" s="1"/>
  <c r="Q6" i="26"/>
  <c r="E9" i="28" s="1"/>
  <c r="O6" i="26"/>
  <c r="M6" i="26"/>
  <c r="E7" i="28" s="1"/>
  <c r="K6" i="26"/>
  <c r="E6" i="28" s="1"/>
  <c r="I6" i="26"/>
  <c r="E5" i="28" s="1"/>
  <c r="G6" i="26"/>
  <c r="E4" i="28" s="1"/>
  <c r="E6" i="26"/>
  <c r="E3" i="28" s="1"/>
  <c r="C6" i="26"/>
  <c r="BX6" i="26" s="1"/>
  <c r="BW4" i="26"/>
  <c r="BU4" i="26"/>
  <c r="BS4" i="26"/>
  <c r="BR4" i="26"/>
  <c r="BP4" i="26"/>
  <c r="BM4" i="26"/>
  <c r="BN4" i="26" s="1"/>
  <c r="BL4" i="26"/>
  <c r="BW3" i="26"/>
  <c r="BU3" i="26"/>
  <c r="BS3" i="26"/>
  <c r="BM3" i="26"/>
  <c r="BN3" i="26" s="1"/>
  <c r="BL3" i="26"/>
  <c r="BI3" i="26"/>
  <c r="BG3" i="26"/>
  <c r="BE3" i="26"/>
  <c r="BC3" i="26"/>
  <c r="BA3" i="26"/>
  <c r="AY3" i="26"/>
  <c r="AW3" i="26"/>
  <c r="AU3" i="26"/>
  <c r="AS3" i="26"/>
  <c r="AQ3" i="26"/>
  <c r="AO3" i="26"/>
  <c r="AM3" i="26"/>
  <c r="AK3" i="26"/>
  <c r="AI3" i="26"/>
  <c r="AG3" i="26"/>
  <c r="AE3" i="26"/>
  <c r="AC3" i="26"/>
  <c r="AA3" i="26"/>
  <c r="Y3" i="26"/>
  <c r="W3" i="26"/>
  <c r="U3" i="26"/>
  <c r="D11" i="28" s="1"/>
  <c r="S3" i="26"/>
  <c r="D10" i="28" s="1"/>
  <c r="Q3" i="26"/>
  <c r="D9" i="28" s="1"/>
  <c r="O3" i="26"/>
  <c r="D8" i="28" s="1"/>
  <c r="M3" i="26"/>
  <c r="D7" i="28" s="1"/>
  <c r="K3" i="26"/>
  <c r="D6" i="28" s="1"/>
  <c r="I3" i="26"/>
  <c r="D5" i="28" s="1"/>
  <c r="G3" i="26"/>
  <c r="D4" i="28" s="1"/>
  <c r="E3" i="26"/>
  <c r="D3" i="28" s="1"/>
  <c r="C3" i="26"/>
  <c r="B2" i="12"/>
  <c r="B2" i="14" s="1"/>
  <c r="A2" i="12"/>
  <c r="A3" i="12" s="1"/>
  <c r="BT18" i="32" l="1"/>
  <c r="BL27" i="32"/>
  <c r="BM11" i="29"/>
  <c r="BN11" i="29" s="1"/>
  <c r="BS37" i="29"/>
  <c r="BR10" i="26"/>
  <c r="BV3" i="26"/>
  <c r="BM11" i="26"/>
  <c r="BN11" i="26" s="1"/>
  <c r="BO25" i="26"/>
  <c r="B4" i="27"/>
  <c r="B8" i="27"/>
  <c r="BR19" i="26"/>
  <c r="P6" i="28"/>
  <c r="BR24" i="26"/>
  <c r="S2" i="28"/>
  <c r="BS29" i="26"/>
  <c r="BO29" i="26"/>
  <c r="BR32" i="26"/>
  <c r="BW33" i="26"/>
  <c r="BO33" i="26"/>
  <c r="W2" i="27"/>
  <c r="B5" i="28"/>
  <c r="BV7" i="26"/>
  <c r="BR13" i="26"/>
  <c r="J2" i="28"/>
  <c r="BX18" i="26"/>
  <c r="O2" i="28"/>
  <c r="BR31" i="26"/>
  <c r="V2" i="28"/>
  <c r="BT35" i="26"/>
  <c r="X2" i="28"/>
  <c r="A11" i="28"/>
  <c r="A7" i="28"/>
  <c r="A3" i="28"/>
  <c r="A10" i="28"/>
  <c r="A6" i="28"/>
  <c r="A2" i="28"/>
  <c r="A9" i="28"/>
  <c r="A5" i="28"/>
  <c r="M2" i="28"/>
  <c r="I4" i="28"/>
  <c r="BT15" i="26"/>
  <c r="L2" i="28"/>
  <c r="BU25" i="26"/>
  <c r="BT28" i="26"/>
  <c r="U2" i="28"/>
  <c r="BT36" i="26"/>
  <c r="Y8" i="28"/>
  <c r="B10" i="28"/>
  <c r="B6" i="28"/>
  <c r="B2" i="28"/>
  <c r="B8" i="28"/>
  <c r="B4" i="28"/>
  <c r="B11" i="28"/>
  <c r="B7" i="28"/>
  <c r="B3" i="28"/>
  <c r="K7" i="27"/>
  <c r="W6" i="28"/>
  <c r="A2" i="14"/>
  <c r="BT6" i="26"/>
  <c r="E8" i="28"/>
  <c r="BT10" i="26"/>
  <c r="I2" i="28"/>
  <c r="BT16" i="26"/>
  <c r="M8" i="28"/>
  <c r="BV24" i="26"/>
  <c r="BP28" i="26"/>
  <c r="BQ28" i="26" s="1"/>
  <c r="Z2" i="27"/>
  <c r="D2" i="28"/>
  <c r="A8" i="28"/>
  <c r="BR8" i="26"/>
  <c r="G2" i="28"/>
  <c r="BR14" i="26"/>
  <c r="BV19" i="26"/>
  <c r="P2" i="28"/>
  <c r="BV32" i="26"/>
  <c r="BX36" i="26"/>
  <c r="Y2" i="28"/>
  <c r="E2" i="28"/>
  <c r="T2" i="28"/>
  <c r="BR17" i="26"/>
  <c r="N2" i="28"/>
  <c r="BV23" i="26"/>
  <c r="R2" i="28"/>
  <c r="F2" i="28"/>
  <c r="W2" i="28"/>
  <c r="B9" i="28"/>
  <c r="BV20" i="26"/>
  <c r="Q2" i="28"/>
  <c r="BP32" i="26"/>
  <c r="BQ32" i="26" s="1"/>
  <c r="W4" i="28"/>
  <c r="AC2" i="27"/>
  <c r="H2" i="28"/>
  <c r="A4" i="28"/>
  <c r="BS11" i="26"/>
  <c r="BO11" i="26"/>
  <c r="BM29" i="26"/>
  <c r="BN29" i="26" s="1"/>
  <c r="BX32" i="26"/>
  <c r="BM37" i="26"/>
  <c r="BN37" i="26" s="1"/>
  <c r="BO37" i="26"/>
  <c r="K2" i="28"/>
  <c r="BL25" i="29"/>
  <c r="BT28" i="29"/>
  <c r="U2" i="31"/>
  <c r="BV32" i="29"/>
  <c r="W2" i="31"/>
  <c r="Y2" i="31"/>
  <c r="K4" i="30"/>
  <c r="BO11" i="29"/>
  <c r="M2" i="31"/>
  <c r="BR17" i="29"/>
  <c r="N2" i="31"/>
  <c r="BU37" i="29"/>
  <c r="BV3" i="29"/>
  <c r="D2" i="31"/>
  <c r="BV7" i="29"/>
  <c r="F2" i="31"/>
  <c r="H2" i="31"/>
  <c r="BS11" i="29"/>
  <c r="BP28" i="29"/>
  <c r="BQ28" i="29" s="1"/>
  <c r="U4" i="31"/>
  <c r="BR13" i="29"/>
  <c r="J2" i="31"/>
  <c r="BT19" i="29"/>
  <c r="P6" i="31"/>
  <c r="BV20" i="29"/>
  <c r="Q2" i="31"/>
  <c r="BV23" i="29"/>
  <c r="R2" i="31"/>
  <c r="BO25" i="29"/>
  <c r="BO33" i="29"/>
  <c r="BT6" i="29"/>
  <c r="E8" i="31"/>
  <c r="BR28" i="29"/>
  <c r="U6" i="31"/>
  <c r="BS29" i="29"/>
  <c r="BO29" i="29"/>
  <c r="BR32" i="29"/>
  <c r="W6" i="31"/>
  <c r="BT35" i="29"/>
  <c r="X2" i="31"/>
  <c r="BM37" i="29"/>
  <c r="BN37" i="29" s="1"/>
  <c r="BO37" i="29"/>
  <c r="AC2" i="30"/>
  <c r="BT3" i="29"/>
  <c r="D5" i="31"/>
  <c r="BT7" i="29"/>
  <c r="F5" i="31"/>
  <c r="BV10" i="29"/>
  <c r="I2" i="31"/>
  <c r="BV15" i="29"/>
  <c r="L2" i="31"/>
  <c r="O2" i="31"/>
  <c r="T2" i="31"/>
  <c r="BR31" i="29"/>
  <c r="V2" i="31"/>
  <c r="BP35" i="29"/>
  <c r="BQ35" i="29" s="1"/>
  <c r="X3" i="31"/>
  <c r="BV6" i="29"/>
  <c r="E2" i="31"/>
  <c r="G2" i="31"/>
  <c r="BR14" i="29"/>
  <c r="K2" i="31"/>
  <c r="BT15" i="29"/>
  <c r="L3" i="31"/>
  <c r="BT32" i="29"/>
  <c r="W8" i="31"/>
  <c r="W2" i="30"/>
  <c r="W7" i="30"/>
  <c r="BP10" i="29"/>
  <c r="BQ10" i="29" s="1"/>
  <c r="I4" i="31"/>
  <c r="BP14" i="29"/>
  <c r="BQ14" i="29" s="1"/>
  <c r="K3" i="31"/>
  <c r="BT16" i="29"/>
  <c r="M8" i="31"/>
  <c r="BV19" i="29"/>
  <c r="P2" i="31"/>
  <c r="BP24" i="29"/>
  <c r="BQ24" i="29" s="1"/>
  <c r="S2" i="31"/>
  <c r="BT27" i="29"/>
  <c r="T4" i="31"/>
  <c r="AF5" i="30"/>
  <c r="AF7" i="30"/>
  <c r="BV3" i="32"/>
  <c r="D2" i="34"/>
  <c r="BR3" i="32"/>
  <c r="D3" i="34"/>
  <c r="E2" i="34"/>
  <c r="BR8" i="32"/>
  <c r="G2" i="34"/>
  <c r="BR13" i="32"/>
  <c r="J2" i="34"/>
  <c r="BV17" i="32"/>
  <c r="N2" i="34"/>
  <c r="BL11" i="32"/>
  <c r="BR16" i="32"/>
  <c r="BO23" i="32"/>
  <c r="BP13" i="32"/>
  <c r="BQ13" i="32" s="1"/>
  <c r="J4" i="34"/>
  <c r="BR15" i="32"/>
  <c r="L2" i="34"/>
  <c r="BV18" i="32"/>
  <c r="BV21" i="32"/>
  <c r="P2" i="34"/>
  <c r="R2" i="34"/>
  <c r="BS27" i="32"/>
  <c r="BO27" i="32"/>
  <c r="BT29" i="32"/>
  <c r="BO31" i="32"/>
  <c r="BM35" i="32"/>
  <c r="BN35" i="32" s="1"/>
  <c r="BO35" i="32"/>
  <c r="AA2" i="33"/>
  <c r="H2" i="34"/>
  <c r="BS11" i="32"/>
  <c r="BO11" i="32"/>
  <c r="BT33" i="32"/>
  <c r="BV7" i="32"/>
  <c r="F2" i="34"/>
  <c r="BP18" i="32"/>
  <c r="BQ18" i="32" s="1"/>
  <c r="BP21" i="32"/>
  <c r="BQ21" i="32" s="1"/>
  <c r="P4" i="34"/>
  <c r="BR29" i="32"/>
  <c r="T2" i="34"/>
  <c r="U2" i="33"/>
  <c r="M2" i="34"/>
  <c r="BS23" i="32"/>
  <c r="AD2" i="33"/>
  <c r="BT3" i="32"/>
  <c r="D4" i="34"/>
  <c r="BT7" i="32"/>
  <c r="F4" i="34"/>
  <c r="BT13" i="32"/>
  <c r="BR22" i="32"/>
  <c r="Q2" i="34"/>
  <c r="BR25" i="32"/>
  <c r="BT26" i="32"/>
  <c r="S2" i="34"/>
  <c r="K2" i="33"/>
  <c r="O3" i="34"/>
  <c r="BR9" i="32"/>
  <c r="BT10" i="32"/>
  <c r="BT14" i="32"/>
  <c r="K2" i="34"/>
  <c r="BV30" i="32"/>
  <c r="U2" i="34"/>
  <c r="W2" i="34"/>
  <c r="X2" i="33"/>
  <c r="I2" i="34"/>
  <c r="A6" i="33"/>
  <c r="A4" i="34"/>
  <c r="B6" i="33"/>
  <c r="B4" i="34"/>
  <c r="A3" i="33"/>
  <c r="A5" i="34"/>
  <c r="B3" i="33"/>
  <c r="B5" i="34"/>
  <c r="A4" i="33"/>
  <c r="A2" i="34"/>
  <c r="B4" i="33"/>
  <c r="B2" i="34"/>
  <c r="A5" i="33"/>
  <c r="A3" i="34"/>
  <c r="B5" i="33"/>
  <c r="B3" i="34"/>
  <c r="BR6" i="32"/>
  <c r="BT8" i="32"/>
  <c r="BV10" i="32"/>
  <c r="BU11" i="32"/>
  <c r="BT15" i="32"/>
  <c r="BP17" i="32"/>
  <c r="BQ17" i="32" s="1"/>
  <c r="BT22" i="32"/>
  <c r="BV26" i="32"/>
  <c r="BU27" i="32"/>
  <c r="BP30" i="32"/>
  <c r="BQ30" i="32" s="1"/>
  <c r="BM31" i="32"/>
  <c r="BN31" i="32" s="1"/>
  <c r="BR34" i="32"/>
  <c r="BT6" i="32"/>
  <c r="BV8" i="32"/>
  <c r="BP10" i="32"/>
  <c r="BQ10" i="32" s="1"/>
  <c r="BM11" i="32"/>
  <c r="BN11" i="32" s="1"/>
  <c r="BV15" i="32"/>
  <c r="BR17" i="32"/>
  <c r="BV22" i="32"/>
  <c r="BU23" i="32"/>
  <c r="BP26" i="32"/>
  <c r="BQ26" i="32" s="1"/>
  <c r="BM27" i="32"/>
  <c r="BN27" i="32" s="1"/>
  <c r="BR30" i="32"/>
  <c r="BT34" i="32"/>
  <c r="BV14" i="32"/>
  <c r="BV33" i="32"/>
  <c r="BR7" i="32"/>
  <c r="BT9" i="32"/>
  <c r="BV13" i="32"/>
  <c r="BP14" i="32"/>
  <c r="BQ14" i="32" s="1"/>
  <c r="BT16" i="32"/>
  <c r="BR18" i="32"/>
  <c r="BR21" i="32"/>
  <c r="BL23" i="32"/>
  <c r="BT25" i="32"/>
  <c r="BV29" i="32"/>
  <c r="BP33" i="32"/>
  <c r="BQ33" i="32" s="1"/>
  <c r="BS35" i="32"/>
  <c r="BP3" i="32"/>
  <c r="BQ3" i="32" s="1"/>
  <c r="BV6" i="32"/>
  <c r="BP8" i="32"/>
  <c r="BQ8" i="32" s="1"/>
  <c r="BR10" i="32"/>
  <c r="BP15" i="32"/>
  <c r="BQ15" i="32" s="1"/>
  <c r="BT17" i="32"/>
  <c r="BP22" i="32"/>
  <c r="BQ22" i="32" s="1"/>
  <c r="BM23" i="32"/>
  <c r="BN23" i="32" s="1"/>
  <c r="BR26" i="32"/>
  <c r="BT30" i="32"/>
  <c r="BV34" i="32"/>
  <c r="BU35" i="32"/>
  <c r="BP7" i="32"/>
  <c r="BQ7" i="32" s="1"/>
  <c r="BV9" i="32"/>
  <c r="BR14" i="32"/>
  <c r="BV16" i="32"/>
  <c r="BT21" i="32"/>
  <c r="BV25" i="32"/>
  <c r="BP29" i="32"/>
  <c r="BQ29" i="32" s="1"/>
  <c r="BS31" i="32"/>
  <c r="BR33" i="32"/>
  <c r="BL35" i="32"/>
  <c r="BP6" i="32"/>
  <c r="BQ6" i="32" s="1"/>
  <c r="BU31" i="32"/>
  <c r="BP34" i="32"/>
  <c r="BQ34" i="32" s="1"/>
  <c r="BP9" i="32"/>
  <c r="BQ9" i="32" s="1"/>
  <c r="BP16" i="32"/>
  <c r="BQ16" i="32" s="1"/>
  <c r="BP25" i="32"/>
  <c r="BQ25" i="32" s="1"/>
  <c r="BL31" i="32"/>
  <c r="B4" i="31"/>
  <c r="A3" i="30"/>
  <c r="A7" i="30"/>
  <c r="A11" i="30"/>
  <c r="A5" i="31"/>
  <c r="A9" i="31"/>
  <c r="B3" i="30"/>
  <c r="B5" i="31"/>
  <c r="B9" i="31"/>
  <c r="A10" i="30"/>
  <c r="B7" i="30"/>
  <c r="A4" i="30"/>
  <c r="A8" i="30"/>
  <c r="A2" i="31"/>
  <c r="A6" i="31"/>
  <c r="A10" i="31"/>
  <c r="A4" i="31"/>
  <c r="B6" i="30"/>
  <c r="B4" i="30"/>
  <c r="B8" i="30"/>
  <c r="B2" i="31"/>
  <c r="B6" i="31"/>
  <c r="B10" i="31"/>
  <c r="B8" i="31"/>
  <c r="B11" i="30"/>
  <c r="A5" i="30"/>
  <c r="A9" i="30"/>
  <c r="A3" i="31"/>
  <c r="A7" i="31"/>
  <c r="A11" i="31"/>
  <c r="A6" i="30"/>
  <c r="A8" i="31"/>
  <c r="B10" i="30"/>
  <c r="B5" i="30"/>
  <c r="B9" i="30"/>
  <c r="B3" i="31"/>
  <c r="B7" i="31"/>
  <c r="B11" i="31"/>
  <c r="BP8" i="29"/>
  <c r="BQ8" i="29" s="1"/>
  <c r="BP17" i="29"/>
  <c r="BQ17" i="29" s="1"/>
  <c r="BR6" i="29"/>
  <c r="BT8" i="29"/>
  <c r="BU11" i="29"/>
  <c r="BT13" i="29"/>
  <c r="BR16" i="29"/>
  <c r="BT17" i="29"/>
  <c r="BP19" i="29"/>
  <c r="BQ19" i="29" s="1"/>
  <c r="BT24" i="29"/>
  <c r="BV28" i="29"/>
  <c r="BU29" i="29"/>
  <c r="BP32" i="29"/>
  <c r="BQ32" i="29" s="1"/>
  <c r="BM33" i="29"/>
  <c r="BN33" i="29" s="1"/>
  <c r="BR36" i="29"/>
  <c r="BM25" i="29"/>
  <c r="BN25" i="29" s="1"/>
  <c r="BV36" i="29"/>
  <c r="BP3" i="29"/>
  <c r="BQ3" i="29" s="1"/>
  <c r="BP7" i="29"/>
  <c r="BQ7" i="29" s="1"/>
  <c r="BR9" i="29"/>
  <c r="BL11" i="29"/>
  <c r="BT14" i="29"/>
  <c r="BR18" i="29"/>
  <c r="BP20" i="29"/>
  <c r="BQ20" i="29" s="1"/>
  <c r="BP23" i="29"/>
  <c r="BQ23" i="29" s="1"/>
  <c r="BS25" i="29"/>
  <c r="BR27" i="29"/>
  <c r="BL29" i="29"/>
  <c r="BT31" i="29"/>
  <c r="BV35" i="29"/>
  <c r="BV13" i="29"/>
  <c r="BV17" i="29"/>
  <c r="BR19" i="29"/>
  <c r="BV24" i="29"/>
  <c r="BU25" i="29"/>
  <c r="BM29" i="29"/>
  <c r="BN29" i="29" s="1"/>
  <c r="BT36" i="29"/>
  <c r="BR3" i="29"/>
  <c r="BR7" i="29"/>
  <c r="BT9" i="29"/>
  <c r="BV14" i="29"/>
  <c r="BP15" i="29"/>
  <c r="BQ15" i="29" s="1"/>
  <c r="BT18" i="29"/>
  <c r="BR20" i="29"/>
  <c r="BR23" i="29"/>
  <c r="BV31" i="29"/>
  <c r="BP13" i="29"/>
  <c r="BQ13" i="29" s="1"/>
  <c r="BV9" i="29"/>
  <c r="BR15" i="29"/>
  <c r="BV18" i="29"/>
  <c r="BT20" i="29"/>
  <c r="BT23" i="29"/>
  <c r="BV27" i="29"/>
  <c r="BP31" i="29"/>
  <c r="BQ31" i="29" s="1"/>
  <c r="BS33" i="29"/>
  <c r="BR35" i="29"/>
  <c r="BL37" i="29"/>
  <c r="BV8" i="29"/>
  <c r="BR10" i="29"/>
  <c r="BV16" i="29"/>
  <c r="BP6" i="29"/>
  <c r="BQ6" i="29" s="1"/>
  <c r="BR8" i="29"/>
  <c r="BT10" i="29"/>
  <c r="BP16" i="29"/>
  <c r="BQ16" i="29" s="1"/>
  <c r="BR24" i="29"/>
  <c r="BU33" i="29"/>
  <c r="BP36" i="29"/>
  <c r="BQ36" i="29" s="1"/>
  <c r="BP9" i="29"/>
  <c r="BQ9" i="29" s="1"/>
  <c r="BP18" i="29"/>
  <c r="BQ18" i="29" s="1"/>
  <c r="BP27" i="29"/>
  <c r="BQ27" i="29" s="1"/>
  <c r="BL33" i="29"/>
  <c r="A4" i="27"/>
  <c r="A8" i="27"/>
  <c r="A5" i="27"/>
  <c r="A9" i="27"/>
  <c r="B5" i="27"/>
  <c r="B9" i="27"/>
  <c r="A6" i="27"/>
  <c r="A10" i="27"/>
  <c r="B6" i="27"/>
  <c r="B10" i="27"/>
  <c r="A3" i="27"/>
  <c r="A7" i="27"/>
  <c r="A11" i="27"/>
  <c r="B3" i="27"/>
  <c r="B7" i="27"/>
  <c r="B11" i="27"/>
  <c r="BV17" i="26"/>
  <c r="BR6" i="26"/>
  <c r="BT8" i="26"/>
  <c r="BV10" i="26"/>
  <c r="BU11" i="26"/>
  <c r="BT13" i="26"/>
  <c r="BR16" i="26"/>
  <c r="BT17" i="26"/>
  <c r="BP19" i="26"/>
  <c r="BQ19" i="26" s="1"/>
  <c r="BX19" i="26"/>
  <c r="BT24" i="26"/>
  <c r="BV28" i="26"/>
  <c r="BU29" i="26"/>
  <c r="BM33" i="26"/>
  <c r="BN33" i="26" s="1"/>
  <c r="BR36" i="26"/>
  <c r="BP3" i="26"/>
  <c r="BQ3" i="26" s="1"/>
  <c r="BX3" i="26"/>
  <c r="BP7" i="26"/>
  <c r="BQ7" i="26" s="1"/>
  <c r="BX7" i="26"/>
  <c r="BR9" i="26"/>
  <c r="BL11" i="26"/>
  <c r="BW11" i="26"/>
  <c r="BT14" i="26"/>
  <c r="BV15" i="26"/>
  <c r="BR18" i="26"/>
  <c r="BP20" i="26"/>
  <c r="BQ20" i="26" s="1"/>
  <c r="BX20" i="26"/>
  <c r="BP23" i="26"/>
  <c r="BQ23" i="26" s="1"/>
  <c r="BX23" i="26"/>
  <c r="BS25" i="26"/>
  <c r="BR27" i="26"/>
  <c r="BL29" i="26"/>
  <c r="BW29" i="26"/>
  <c r="BT31" i="26"/>
  <c r="BV35" i="26"/>
  <c r="BV13" i="26"/>
  <c r="BR3" i="26"/>
  <c r="BR7" i="26"/>
  <c r="BT9" i="26"/>
  <c r="BV14" i="26"/>
  <c r="BP15" i="26"/>
  <c r="BQ15" i="26" s="1"/>
  <c r="BX15" i="26"/>
  <c r="BT18" i="26"/>
  <c r="BR20" i="26"/>
  <c r="BR23" i="26"/>
  <c r="BL25" i="26"/>
  <c r="BW25" i="26"/>
  <c r="BT27" i="26"/>
  <c r="BV31" i="26"/>
  <c r="BP35" i="26"/>
  <c r="BQ35" i="26" s="1"/>
  <c r="BX35" i="26"/>
  <c r="BS37" i="26"/>
  <c r="BP10" i="26"/>
  <c r="BQ10" i="26" s="1"/>
  <c r="BV6" i="26"/>
  <c r="BP8" i="26"/>
  <c r="BQ8" i="26" s="1"/>
  <c r="BX8" i="26"/>
  <c r="BP13" i="26"/>
  <c r="BQ13" i="26" s="1"/>
  <c r="BX13" i="26"/>
  <c r="BV16" i="26"/>
  <c r="BP17" i="26"/>
  <c r="BQ17" i="26" s="1"/>
  <c r="BX17" i="26"/>
  <c r="BT19" i="26"/>
  <c r="BP24" i="26"/>
  <c r="BQ24" i="26" s="1"/>
  <c r="BX24" i="26"/>
  <c r="BM25" i="26"/>
  <c r="BN25" i="26" s="1"/>
  <c r="BR28" i="26"/>
  <c r="BT32" i="26"/>
  <c r="BV36" i="26"/>
  <c r="BU37" i="26"/>
  <c r="BV8" i="26"/>
  <c r="BT3" i="26"/>
  <c r="BT7" i="26"/>
  <c r="BV9" i="26"/>
  <c r="BP14" i="26"/>
  <c r="BQ14" i="26" s="1"/>
  <c r="BX14" i="26"/>
  <c r="BR15" i="26"/>
  <c r="BV18" i="26"/>
  <c r="BT20" i="26"/>
  <c r="BT23" i="26"/>
  <c r="BV27" i="26"/>
  <c r="BP31" i="26"/>
  <c r="BQ31" i="26" s="1"/>
  <c r="BX31" i="26"/>
  <c r="BS33" i="26"/>
  <c r="BR35" i="26"/>
  <c r="BL37" i="26"/>
  <c r="BW37" i="26"/>
  <c r="BP6" i="26"/>
  <c r="BQ6" i="26" s="1"/>
  <c r="BP16" i="26"/>
  <c r="BQ16" i="26" s="1"/>
  <c r="BU33" i="26"/>
  <c r="BP36" i="26"/>
  <c r="BQ36" i="26" s="1"/>
  <c r="BP9" i="26"/>
  <c r="BQ9" i="26" s="1"/>
  <c r="BP18" i="26"/>
  <c r="BQ18" i="26" s="1"/>
  <c r="BP27" i="26"/>
  <c r="BQ27" i="26" s="1"/>
  <c r="BL33" i="26"/>
  <c r="C11" i="14" l="1"/>
  <c r="C10" i="14"/>
  <c r="C9" i="14"/>
  <c r="C8" i="14"/>
  <c r="C7" i="14"/>
  <c r="C6" i="14"/>
  <c r="C5" i="14"/>
  <c r="C4" i="14"/>
  <c r="C3" i="14"/>
  <c r="C2" i="14"/>
  <c r="D11" i="12"/>
  <c r="D10" i="12"/>
  <c r="D9" i="12"/>
  <c r="D8" i="12"/>
  <c r="D7" i="12"/>
  <c r="D6" i="12"/>
  <c r="D5" i="12"/>
  <c r="D4" i="12"/>
  <c r="D3" i="12"/>
  <c r="D2" i="12"/>
  <c r="C11" i="12"/>
  <c r="C10" i="12"/>
  <c r="C9" i="12"/>
  <c r="C8" i="12"/>
  <c r="C7" i="12"/>
  <c r="C6" i="12"/>
  <c r="C5" i="12"/>
  <c r="C4" i="12"/>
  <c r="C3" i="12"/>
  <c r="C2" i="12"/>
  <c r="BL4" i="7"/>
  <c r="BM4" i="7"/>
  <c r="BN4" i="7" s="1"/>
  <c r="BP4" i="7"/>
  <c r="BR4" i="7"/>
  <c r="BS4" i="7"/>
  <c r="BU4" i="7"/>
  <c r="BW4" i="7"/>
  <c r="BL6" i="7"/>
  <c r="BM6" i="7"/>
  <c r="BN6" i="7" s="1"/>
  <c r="BS6" i="7"/>
  <c r="BU6" i="7"/>
  <c r="BW6" i="7"/>
  <c r="BL7" i="7"/>
  <c r="BM7" i="7"/>
  <c r="BN7" i="7" s="1"/>
  <c r="BS7" i="7"/>
  <c r="BU7" i="7"/>
  <c r="BW7" i="7"/>
  <c r="BL8" i="7"/>
  <c r="BM8" i="7"/>
  <c r="BN8" i="7" s="1"/>
  <c r="BS8" i="7"/>
  <c r="BU8" i="7"/>
  <c r="BW8" i="7"/>
  <c r="BL9" i="7"/>
  <c r="BM9" i="7"/>
  <c r="BN9" i="7" s="1"/>
  <c r="BS9" i="7"/>
  <c r="BU9" i="7"/>
  <c r="BW9" i="7"/>
  <c r="BL10" i="7"/>
  <c r="BM10" i="7"/>
  <c r="BN10" i="7" s="1"/>
  <c r="BS10" i="7"/>
  <c r="BU10" i="7"/>
  <c r="BW10" i="7"/>
  <c r="BP11" i="7"/>
  <c r="BR11" i="7"/>
  <c r="BL13" i="7"/>
  <c r="BM13" i="7"/>
  <c r="BN13" i="7" s="1"/>
  <c r="BS13" i="7"/>
  <c r="BU13" i="7"/>
  <c r="BW13" i="7"/>
  <c r="BL14" i="7"/>
  <c r="BM14" i="7"/>
  <c r="BN14" i="7" s="1"/>
  <c r="BS14" i="7"/>
  <c r="BU14" i="7"/>
  <c r="BW14" i="7"/>
  <c r="BL15" i="7"/>
  <c r="BM15" i="7"/>
  <c r="BN15" i="7" s="1"/>
  <c r="BS15" i="7"/>
  <c r="BU15" i="7"/>
  <c r="BW15" i="7"/>
  <c r="BL16" i="7"/>
  <c r="BM16" i="7"/>
  <c r="BN16" i="7" s="1"/>
  <c r="BS16" i="7"/>
  <c r="BU16" i="7"/>
  <c r="BW16" i="7"/>
  <c r="BL17" i="7"/>
  <c r="BM17" i="7"/>
  <c r="BN17" i="7" s="1"/>
  <c r="BS17" i="7"/>
  <c r="BU17" i="7"/>
  <c r="BW17" i="7"/>
  <c r="BL18" i="7"/>
  <c r="BM18" i="7"/>
  <c r="BN18" i="7" s="1"/>
  <c r="BS18" i="7"/>
  <c r="BU18" i="7"/>
  <c r="BW18" i="7"/>
  <c r="BL19" i="7"/>
  <c r="BM19" i="7"/>
  <c r="BN19" i="7" s="1"/>
  <c r="BS19" i="7"/>
  <c r="BU19" i="7"/>
  <c r="BW19" i="7"/>
  <c r="BL20" i="7"/>
  <c r="BM20" i="7"/>
  <c r="BN20" i="7" s="1"/>
  <c r="BS20" i="7"/>
  <c r="BU20" i="7"/>
  <c r="BW20" i="7"/>
  <c r="BL21" i="7"/>
  <c r="BM21" i="7"/>
  <c r="BN21" i="7" s="1"/>
  <c r="BP21" i="7"/>
  <c r="BR21" i="7"/>
  <c r="BS21" i="7"/>
  <c r="BU21" i="7"/>
  <c r="BW21" i="7"/>
  <c r="BL23" i="7"/>
  <c r="BM23" i="7"/>
  <c r="BN23" i="7" s="1"/>
  <c r="BS23" i="7"/>
  <c r="BU23" i="7"/>
  <c r="BW23" i="7"/>
  <c r="BL24" i="7"/>
  <c r="BM24" i="7"/>
  <c r="BN24" i="7" s="1"/>
  <c r="BS24" i="7"/>
  <c r="BU24" i="7"/>
  <c r="BW24" i="7"/>
  <c r="BW25" i="7" s="1"/>
  <c r="BP25" i="7"/>
  <c r="BR25" i="7"/>
  <c r="BL27" i="7"/>
  <c r="BM27" i="7"/>
  <c r="BN27" i="7" s="1"/>
  <c r="BS27" i="7"/>
  <c r="BU27" i="7"/>
  <c r="BW27" i="7"/>
  <c r="BL28" i="7"/>
  <c r="BM28" i="7"/>
  <c r="BN28" i="7" s="1"/>
  <c r="BS28" i="7"/>
  <c r="BU28" i="7"/>
  <c r="BW28" i="7"/>
  <c r="BW29" i="7" s="1"/>
  <c r="BP29" i="7"/>
  <c r="BR29" i="7"/>
  <c r="BL31" i="7"/>
  <c r="BM31" i="7"/>
  <c r="BN31" i="7" s="1"/>
  <c r="BS31" i="7"/>
  <c r="BU31" i="7"/>
  <c r="BW31" i="7"/>
  <c r="BL32" i="7"/>
  <c r="BM32" i="7"/>
  <c r="BN32" i="7" s="1"/>
  <c r="BS32" i="7"/>
  <c r="BU32" i="7"/>
  <c r="BW32" i="7"/>
  <c r="BW33" i="7" s="1"/>
  <c r="BP33" i="7"/>
  <c r="BR33" i="7"/>
  <c r="BL35" i="7"/>
  <c r="BM35" i="7"/>
  <c r="BN35" i="7" s="1"/>
  <c r="BS35" i="7"/>
  <c r="BU35" i="7"/>
  <c r="BW35" i="7"/>
  <c r="BL36" i="7"/>
  <c r="BM36" i="7"/>
  <c r="BN36" i="7" s="1"/>
  <c r="BS36" i="7"/>
  <c r="BU36" i="7"/>
  <c r="BW36" i="7"/>
  <c r="BP37" i="7"/>
  <c r="BR37" i="7"/>
  <c r="BW3" i="7"/>
  <c r="BU3" i="7"/>
  <c r="BS3" i="7"/>
  <c r="BN3" i="7"/>
  <c r="BL3" i="7"/>
  <c r="AE3" i="7" l="1"/>
  <c r="AG3" i="7"/>
  <c r="AI3" i="7"/>
  <c r="AK3" i="7"/>
  <c r="AM3" i="7"/>
  <c r="AO3" i="7"/>
  <c r="AQ3" i="7"/>
  <c r="AS3" i="7"/>
  <c r="AU3" i="7"/>
  <c r="AW3" i="7"/>
  <c r="AY3" i="7"/>
  <c r="BA3" i="7"/>
  <c r="BC3" i="7"/>
  <c r="BE3" i="7"/>
  <c r="BG3" i="7"/>
  <c r="BI3" i="7"/>
  <c r="AE6" i="7"/>
  <c r="AG6" i="7"/>
  <c r="AI6" i="7"/>
  <c r="AK6" i="7"/>
  <c r="AM6" i="7"/>
  <c r="AO6" i="7"/>
  <c r="AQ6" i="7"/>
  <c r="AS6" i="7"/>
  <c r="AU6" i="7"/>
  <c r="AW6" i="7"/>
  <c r="AY6" i="7"/>
  <c r="BA6" i="7"/>
  <c r="BC6" i="7"/>
  <c r="BE6" i="7"/>
  <c r="BG6" i="7"/>
  <c r="BI6" i="7"/>
  <c r="AE7" i="7"/>
  <c r="AG7" i="7"/>
  <c r="AI7" i="7"/>
  <c r="AK7" i="7"/>
  <c r="AM7" i="7"/>
  <c r="AO7" i="7"/>
  <c r="AQ7" i="7"/>
  <c r="AS7" i="7"/>
  <c r="AU7" i="7"/>
  <c r="AW7" i="7"/>
  <c r="AY7" i="7"/>
  <c r="BA7" i="7"/>
  <c r="BC7" i="7"/>
  <c r="BE7" i="7"/>
  <c r="BG7" i="7"/>
  <c r="BI7" i="7"/>
  <c r="AE8" i="7"/>
  <c r="AG8" i="7"/>
  <c r="AI8" i="7"/>
  <c r="AK8" i="7"/>
  <c r="AM8" i="7"/>
  <c r="AO8" i="7"/>
  <c r="AQ8" i="7"/>
  <c r="AS8" i="7"/>
  <c r="AU8" i="7"/>
  <c r="AW8" i="7"/>
  <c r="AY8" i="7"/>
  <c r="BA8" i="7"/>
  <c r="BC8" i="7"/>
  <c r="BE8" i="7"/>
  <c r="BG8" i="7"/>
  <c r="BI8" i="7"/>
  <c r="AE9" i="7"/>
  <c r="AG9" i="7"/>
  <c r="AI9" i="7"/>
  <c r="AK9" i="7"/>
  <c r="AM9" i="7"/>
  <c r="AO9" i="7"/>
  <c r="AQ9" i="7"/>
  <c r="AS9" i="7"/>
  <c r="AU9" i="7"/>
  <c r="AW9" i="7"/>
  <c r="AY9" i="7"/>
  <c r="BA9" i="7"/>
  <c r="BC9" i="7"/>
  <c r="BE9" i="7"/>
  <c r="BG9" i="7"/>
  <c r="BI9" i="7"/>
  <c r="AE10" i="7"/>
  <c r="AG10" i="7"/>
  <c r="AI10" i="7"/>
  <c r="AK10" i="7"/>
  <c r="AM10" i="7"/>
  <c r="AO10" i="7"/>
  <c r="AQ10" i="7"/>
  <c r="AS10" i="7"/>
  <c r="AU10" i="7"/>
  <c r="AW10" i="7"/>
  <c r="AY10" i="7"/>
  <c r="BA10" i="7"/>
  <c r="BC10" i="7"/>
  <c r="BE10" i="7"/>
  <c r="BG10" i="7"/>
  <c r="BI10" i="7"/>
  <c r="AD11" i="7"/>
  <c r="AF11" i="7"/>
  <c r="AH11" i="7"/>
  <c r="AJ11" i="7"/>
  <c r="AL11" i="7"/>
  <c r="AN11" i="7"/>
  <c r="AP11" i="7"/>
  <c r="AR11" i="7"/>
  <c r="AT11" i="7"/>
  <c r="AV11" i="7"/>
  <c r="AX11" i="7"/>
  <c r="AZ11" i="7"/>
  <c r="BB11" i="7"/>
  <c r="BD11" i="7"/>
  <c r="BF11" i="7"/>
  <c r="BH11" i="7"/>
  <c r="AE13" i="7"/>
  <c r="AG13" i="7"/>
  <c r="AI13" i="7"/>
  <c r="AK13" i="7"/>
  <c r="AM13" i="7"/>
  <c r="AO13" i="7"/>
  <c r="AQ13" i="7"/>
  <c r="AS13" i="7"/>
  <c r="AU13" i="7"/>
  <c r="AW13" i="7"/>
  <c r="AY13" i="7"/>
  <c r="BA13" i="7"/>
  <c r="BC13" i="7"/>
  <c r="BE13" i="7"/>
  <c r="BG13" i="7"/>
  <c r="BI13" i="7"/>
  <c r="AE14" i="7"/>
  <c r="AG14" i="7"/>
  <c r="AI14" i="7"/>
  <c r="AK14" i="7"/>
  <c r="AM14" i="7"/>
  <c r="AO14" i="7"/>
  <c r="AQ14" i="7"/>
  <c r="AS14" i="7"/>
  <c r="AU14" i="7"/>
  <c r="AW14" i="7"/>
  <c r="AY14" i="7"/>
  <c r="BA14" i="7"/>
  <c r="BC14" i="7"/>
  <c r="BE14" i="7"/>
  <c r="BG14" i="7"/>
  <c r="BI14" i="7"/>
  <c r="AE15" i="7"/>
  <c r="AG15" i="7"/>
  <c r="AI15" i="7"/>
  <c r="AK15" i="7"/>
  <c r="AM15" i="7"/>
  <c r="AO15" i="7"/>
  <c r="AQ15" i="7"/>
  <c r="AS15" i="7"/>
  <c r="AU15" i="7"/>
  <c r="AW15" i="7"/>
  <c r="AY15" i="7"/>
  <c r="BA15" i="7"/>
  <c r="BC15" i="7"/>
  <c r="BE15" i="7"/>
  <c r="BG15" i="7"/>
  <c r="BI15" i="7"/>
  <c r="AE16" i="7"/>
  <c r="AG16" i="7"/>
  <c r="AI16" i="7"/>
  <c r="AK16" i="7"/>
  <c r="AM16" i="7"/>
  <c r="AO16" i="7"/>
  <c r="AQ16" i="7"/>
  <c r="AS16" i="7"/>
  <c r="AU16" i="7"/>
  <c r="AW16" i="7"/>
  <c r="AY16" i="7"/>
  <c r="BA16" i="7"/>
  <c r="BC16" i="7"/>
  <c r="BE16" i="7"/>
  <c r="BG16" i="7"/>
  <c r="BI16" i="7"/>
  <c r="AE17" i="7"/>
  <c r="AG17" i="7"/>
  <c r="AI17" i="7"/>
  <c r="AK17" i="7"/>
  <c r="AM17" i="7"/>
  <c r="AO17" i="7"/>
  <c r="AQ17" i="7"/>
  <c r="AS17" i="7"/>
  <c r="AU17" i="7"/>
  <c r="AW17" i="7"/>
  <c r="AY17" i="7"/>
  <c r="BA17" i="7"/>
  <c r="BC17" i="7"/>
  <c r="BE17" i="7"/>
  <c r="BG17" i="7"/>
  <c r="BI17" i="7"/>
  <c r="AE18" i="7"/>
  <c r="AG18" i="7"/>
  <c r="AI18" i="7"/>
  <c r="AK18" i="7"/>
  <c r="AM18" i="7"/>
  <c r="AO18" i="7"/>
  <c r="AQ18" i="7"/>
  <c r="AS18" i="7"/>
  <c r="AU18" i="7"/>
  <c r="AW18" i="7"/>
  <c r="AY18" i="7"/>
  <c r="BA18" i="7"/>
  <c r="BC18" i="7"/>
  <c r="BE18" i="7"/>
  <c r="BG18" i="7"/>
  <c r="BI18" i="7"/>
  <c r="AE19" i="7"/>
  <c r="AG19" i="7"/>
  <c r="AI19" i="7"/>
  <c r="AK19" i="7"/>
  <c r="AM19" i="7"/>
  <c r="AO19" i="7"/>
  <c r="AQ19" i="7"/>
  <c r="AS19" i="7"/>
  <c r="AU19" i="7"/>
  <c r="AW19" i="7"/>
  <c r="AY19" i="7"/>
  <c r="BA19" i="7"/>
  <c r="BC19" i="7"/>
  <c r="BE19" i="7"/>
  <c r="BG19" i="7"/>
  <c r="BI19" i="7"/>
  <c r="AE20" i="7"/>
  <c r="AG20" i="7"/>
  <c r="AI20" i="7"/>
  <c r="AK20" i="7"/>
  <c r="AM20" i="7"/>
  <c r="AO20" i="7"/>
  <c r="AQ20" i="7"/>
  <c r="AS20" i="7"/>
  <c r="AU20" i="7"/>
  <c r="AW20" i="7"/>
  <c r="AY20" i="7"/>
  <c r="BA20" i="7"/>
  <c r="BC20" i="7"/>
  <c r="BE20" i="7"/>
  <c r="BG20" i="7"/>
  <c r="BI20" i="7"/>
  <c r="AE23" i="7"/>
  <c r="AG23" i="7"/>
  <c r="AI23" i="7"/>
  <c r="AK23" i="7"/>
  <c r="AM23" i="7"/>
  <c r="AO23" i="7"/>
  <c r="AQ23" i="7"/>
  <c r="AS23" i="7"/>
  <c r="AU23" i="7"/>
  <c r="AW23" i="7"/>
  <c r="AY23" i="7"/>
  <c r="BA23" i="7"/>
  <c r="BC23" i="7"/>
  <c r="BE23" i="7"/>
  <c r="BG23" i="7"/>
  <c r="BI23" i="7"/>
  <c r="AE24" i="7"/>
  <c r="AG24" i="7"/>
  <c r="AI24" i="7"/>
  <c r="AK24" i="7"/>
  <c r="AM24" i="7"/>
  <c r="AO24" i="7"/>
  <c r="AQ24" i="7"/>
  <c r="AS24" i="7"/>
  <c r="AU24" i="7"/>
  <c r="AW24" i="7"/>
  <c r="AY24" i="7"/>
  <c r="BA24" i="7"/>
  <c r="BC24" i="7"/>
  <c r="BE24" i="7"/>
  <c r="BG24" i="7"/>
  <c r="BI24" i="7"/>
  <c r="AD25" i="7"/>
  <c r="AF25" i="7"/>
  <c r="AH25" i="7"/>
  <c r="AJ25" i="7"/>
  <c r="AL25" i="7"/>
  <c r="AN25" i="7"/>
  <c r="AP25" i="7"/>
  <c r="AR25" i="7"/>
  <c r="AT25" i="7"/>
  <c r="AV25" i="7"/>
  <c r="AX25" i="7"/>
  <c r="AZ25" i="7"/>
  <c r="BB25" i="7"/>
  <c r="BD25" i="7"/>
  <c r="BF25" i="7"/>
  <c r="BH25" i="7"/>
  <c r="AE27" i="7"/>
  <c r="AG27" i="7"/>
  <c r="AI27" i="7"/>
  <c r="AK27" i="7"/>
  <c r="AM27" i="7"/>
  <c r="AO27" i="7"/>
  <c r="AQ27" i="7"/>
  <c r="AS27" i="7"/>
  <c r="AU27" i="7"/>
  <c r="AW27" i="7"/>
  <c r="AY27" i="7"/>
  <c r="BA27" i="7"/>
  <c r="BC27" i="7"/>
  <c r="BE27" i="7"/>
  <c r="BG27" i="7"/>
  <c r="BI27" i="7"/>
  <c r="AE28" i="7"/>
  <c r="AG28" i="7"/>
  <c r="AI28" i="7"/>
  <c r="AK28" i="7"/>
  <c r="AM28" i="7"/>
  <c r="AO28" i="7"/>
  <c r="AQ28" i="7"/>
  <c r="AS28" i="7"/>
  <c r="AU28" i="7"/>
  <c r="AW28" i="7"/>
  <c r="AY28" i="7"/>
  <c r="BA28" i="7"/>
  <c r="BC28" i="7"/>
  <c r="BE28" i="7"/>
  <c r="BG28" i="7"/>
  <c r="BI28" i="7"/>
  <c r="AD29" i="7"/>
  <c r="AF29" i="7"/>
  <c r="AH29" i="7"/>
  <c r="AJ29" i="7"/>
  <c r="AL29" i="7"/>
  <c r="AN29" i="7"/>
  <c r="AP29" i="7"/>
  <c r="AR29" i="7"/>
  <c r="AT29" i="7"/>
  <c r="AV29" i="7"/>
  <c r="AX29" i="7"/>
  <c r="AZ29" i="7"/>
  <c r="BB29" i="7"/>
  <c r="BD29" i="7"/>
  <c r="BF29" i="7"/>
  <c r="BH29" i="7"/>
  <c r="AE31" i="7"/>
  <c r="AG31" i="7"/>
  <c r="AI31" i="7"/>
  <c r="AK31" i="7"/>
  <c r="AM31" i="7"/>
  <c r="AO31" i="7"/>
  <c r="AQ31" i="7"/>
  <c r="AS31" i="7"/>
  <c r="AU31" i="7"/>
  <c r="AW31" i="7"/>
  <c r="AY31" i="7"/>
  <c r="BA31" i="7"/>
  <c r="BC31" i="7"/>
  <c r="BE31" i="7"/>
  <c r="BG31" i="7"/>
  <c r="BI31" i="7"/>
  <c r="AE32" i="7"/>
  <c r="AG32" i="7"/>
  <c r="AI32" i="7"/>
  <c r="AK32" i="7"/>
  <c r="AM32" i="7"/>
  <c r="AO32" i="7"/>
  <c r="AQ32" i="7"/>
  <c r="AS32" i="7"/>
  <c r="AU32" i="7"/>
  <c r="AW32" i="7"/>
  <c r="AY32" i="7"/>
  <c r="BA32" i="7"/>
  <c r="BC32" i="7"/>
  <c r="BE32" i="7"/>
  <c r="BG32" i="7"/>
  <c r="BI32" i="7"/>
  <c r="AD33" i="7"/>
  <c r="AF33" i="7"/>
  <c r="AH33" i="7"/>
  <c r="AJ33" i="7"/>
  <c r="AL33" i="7"/>
  <c r="AN33" i="7"/>
  <c r="AP33" i="7"/>
  <c r="AR33" i="7"/>
  <c r="AT33" i="7"/>
  <c r="AV33" i="7"/>
  <c r="AX33" i="7"/>
  <c r="AZ33" i="7"/>
  <c r="BB33" i="7"/>
  <c r="BD33" i="7"/>
  <c r="BF33" i="7"/>
  <c r="BH33" i="7"/>
  <c r="AE35" i="7"/>
  <c r="AG35" i="7"/>
  <c r="AI35" i="7"/>
  <c r="AK35" i="7"/>
  <c r="AM35" i="7"/>
  <c r="AO35" i="7"/>
  <c r="AQ35" i="7"/>
  <c r="AS35" i="7"/>
  <c r="AU35" i="7"/>
  <c r="AW35" i="7"/>
  <c r="AY35" i="7"/>
  <c r="BA35" i="7"/>
  <c r="BC35" i="7"/>
  <c r="BE35" i="7"/>
  <c r="BG35" i="7"/>
  <c r="BI35" i="7"/>
  <c r="AE36" i="7"/>
  <c r="AG36" i="7"/>
  <c r="AI36" i="7"/>
  <c r="AK36" i="7"/>
  <c r="AM36" i="7"/>
  <c r="AO36" i="7"/>
  <c r="AQ36" i="7"/>
  <c r="AS36" i="7"/>
  <c r="AU36" i="7"/>
  <c r="AW36" i="7"/>
  <c r="AY36" i="7"/>
  <c r="BA36" i="7"/>
  <c r="BC36" i="7"/>
  <c r="BE36" i="7"/>
  <c r="BG36" i="7"/>
  <c r="BI36" i="7"/>
  <c r="AD37" i="7"/>
  <c r="AF37" i="7"/>
  <c r="AH37" i="7"/>
  <c r="AJ37" i="7"/>
  <c r="AL37" i="7"/>
  <c r="AN37" i="7"/>
  <c r="AP37" i="7"/>
  <c r="AR37" i="7"/>
  <c r="AT37" i="7"/>
  <c r="AV37" i="7"/>
  <c r="AX37" i="7"/>
  <c r="AZ37" i="7"/>
  <c r="BB37" i="7"/>
  <c r="BD37" i="7"/>
  <c r="BF37" i="7"/>
  <c r="BH37" i="7"/>
  <c r="B3" i="14" l="1"/>
  <c r="B4" i="14"/>
  <c r="B5" i="14"/>
  <c r="B6" i="14"/>
  <c r="B7" i="14"/>
  <c r="B8" i="14"/>
  <c r="B9" i="14"/>
  <c r="B10" i="14"/>
  <c r="B11" i="14"/>
  <c r="B11" i="12"/>
  <c r="B10" i="12"/>
  <c r="B9" i="12"/>
  <c r="B8" i="12"/>
  <c r="B7" i="12"/>
  <c r="B6" i="12"/>
  <c r="B5" i="12"/>
  <c r="B4" i="12"/>
  <c r="B3" i="12"/>
  <c r="A3" i="14"/>
  <c r="A4" i="14"/>
  <c r="A5" i="14"/>
  <c r="A6" i="14"/>
  <c r="A7" i="14"/>
  <c r="A8" i="14"/>
  <c r="A9" i="14"/>
  <c r="A10" i="14"/>
  <c r="A11" i="14"/>
  <c r="A4" i="12"/>
  <c r="A5" i="12"/>
  <c r="A6" i="12"/>
  <c r="A7" i="12"/>
  <c r="A8" i="12"/>
  <c r="A9" i="12"/>
  <c r="A10" i="12"/>
  <c r="A11" i="12"/>
  <c r="D37" i="7"/>
  <c r="AF3" i="12" s="1"/>
  <c r="F37" i="7"/>
  <c r="AF4" i="12" s="1"/>
  <c r="H37" i="7"/>
  <c r="J37" i="7"/>
  <c r="AF6" i="12" s="1"/>
  <c r="L37" i="7"/>
  <c r="N37" i="7"/>
  <c r="AF8" i="12" s="1"/>
  <c r="P37" i="7"/>
  <c r="AF9" i="12" s="1"/>
  <c r="R37" i="7"/>
  <c r="AF10" i="12" s="1"/>
  <c r="T37" i="7"/>
  <c r="AF11" i="12" s="1"/>
  <c r="V37" i="7"/>
  <c r="X37" i="7"/>
  <c r="Z37" i="7"/>
  <c r="AB37" i="7"/>
  <c r="D33" i="7"/>
  <c r="AC3" i="12" s="1"/>
  <c r="F33" i="7"/>
  <c r="AC4" i="12" s="1"/>
  <c r="H33" i="7"/>
  <c r="AC5" i="12" s="1"/>
  <c r="J33" i="7"/>
  <c r="AC6" i="12" s="1"/>
  <c r="L33" i="7"/>
  <c r="AC7" i="12" s="1"/>
  <c r="N33" i="7"/>
  <c r="P33" i="7"/>
  <c r="AC9" i="12" s="1"/>
  <c r="R33" i="7"/>
  <c r="AC10" i="12" s="1"/>
  <c r="T33" i="7"/>
  <c r="AC11" i="12" s="1"/>
  <c r="V33" i="7"/>
  <c r="X33" i="7"/>
  <c r="Z33" i="7"/>
  <c r="AB33" i="7"/>
  <c r="D29" i="7"/>
  <c r="F29" i="7"/>
  <c r="Z4" i="12" s="1"/>
  <c r="H29" i="7"/>
  <c r="Z5" i="12" s="1"/>
  <c r="J29" i="7"/>
  <c r="Z6" i="12" s="1"/>
  <c r="L29" i="7"/>
  <c r="Z7" i="12" s="1"/>
  <c r="N29" i="7"/>
  <c r="Z8" i="12" s="1"/>
  <c r="P29" i="7"/>
  <c r="Z9" i="12" s="1"/>
  <c r="R29" i="7"/>
  <c r="Z10" i="12" s="1"/>
  <c r="T29" i="7"/>
  <c r="V29" i="7"/>
  <c r="X29" i="7"/>
  <c r="Z29" i="7"/>
  <c r="AB29" i="7"/>
  <c r="D25" i="7"/>
  <c r="W3" i="12" s="1"/>
  <c r="F25" i="7"/>
  <c r="W4" i="12" s="1"/>
  <c r="H25" i="7"/>
  <c r="W5" i="12" s="1"/>
  <c r="J25" i="7"/>
  <c r="W6" i="12" s="1"/>
  <c r="L25" i="7"/>
  <c r="W7" i="12" s="1"/>
  <c r="N25" i="7"/>
  <c r="W8" i="12" s="1"/>
  <c r="P25" i="7"/>
  <c r="W9" i="12" s="1"/>
  <c r="R25" i="7"/>
  <c r="W10" i="12" s="1"/>
  <c r="T25" i="7"/>
  <c r="W11" i="12" s="1"/>
  <c r="V25" i="7"/>
  <c r="X25" i="7"/>
  <c r="Z25" i="7"/>
  <c r="AB25" i="7"/>
  <c r="D11" i="7"/>
  <c r="F11" i="7"/>
  <c r="K4" i="12" s="1"/>
  <c r="H11" i="7"/>
  <c r="K5" i="12" s="1"/>
  <c r="J11" i="7"/>
  <c r="K6" i="12" s="1"/>
  <c r="L11" i="7"/>
  <c r="K7" i="12" s="1"/>
  <c r="N11" i="7"/>
  <c r="K8" i="12" s="1"/>
  <c r="P11" i="7"/>
  <c r="R11" i="7"/>
  <c r="K10" i="12" s="1"/>
  <c r="T11" i="7"/>
  <c r="K11" i="12" s="1"/>
  <c r="V11" i="7"/>
  <c r="X11" i="7"/>
  <c r="Z11" i="7"/>
  <c r="AB11" i="7"/>
  <c r="AF5" i="12"/>
  <c r="AE11" i="12"/>
  <c r="AE10" i="12"/>
  <c r="AE9" i="12"/>
  <c r="AE8" i="12"/>
  <c r="AE7" i="12"/>
  <c r="AE6" i="12"/>
  <c r="AE5" i="12"/>
  <c r="AE4" i="12"/>
  <c r="AE3" i="12"/>
  <c r="AE2" i="12"/>
  <c r="AD11" i="12"/>
  <c r="AD10" i="12"/>
  <c r="AD9" i="12"/>
  <c r="AD8" i="12"/>
  <c r="AD7" i="12"/>
  <c r="AD6" i="12"/>
  <c r="AD5" i="12"/>
  <c r="AD4" i="12"/>
  <c r="AD3" i="12"/>
  <c r="AD2" i="12"/>
  <c r="AC8" i="12"/>
  <c r="AB11" i="12"/>
  <c r="AB10" i="12"/>
  <c r="AB9" i="12"/>
  <c r="AB8" i="12"/>
  <c r="AB7" i="12"/>
  <c r="AB6" i="12"/>
  <c r="AB5" i="12"/>
  <c r="AB4" i="12"/>
  <c r="AB3" i="12"/>
  <c r="AB2" i="12"/>
  <c r="AA11" i="12"/>
  <c r="AA10" i="12"/>
  <c r="AA9" i="12"/>
  <c r="AA8" i="12"/>
  <c r="AA7" i="12"/>
  <c r="AA6" i="12"/>
  <c r="AA5" i="12"/>
  <c r="AA4" i="12"/>
  <c r="AA3" i="12"/>
  <c r="AA2" i="12"/>
  <c r="L11" i="12"/>
  <c r="L10" i="12"/>
  <c r="L9" i="12"/>
  <c r="L8" i="12"/>
  <c r="L7" i="12"/>
  <c r="L6" i="12"/>
  <c r="L5" i="12"/>
  <c r="L4" i="12"/>
  <c r="L3" i="12"/>
  <c r="L2" i="12"/>
  <c r="F11" i="12"/>
  <c r="F10" i="12"/>
  <c r="F9" i="12"/>
  <c r="F8" i="12"/>
  <c r="F7" i="12"/>
  <c r="F6" i="12"/>
  <c r="F5" i="12"/>
  <c r="F4" i="12"/>
  <c r="F3" i="12"/>
  <c r="F2" i="12"/>
  <c r="B29" i="7"/>
  <c r="Z2" i="12" s="1"/>
  <c r="B25" i="7"/>
  <c r="Z11" i="12"/>
  <c r="Y11" i="12"/>
  <c r="X11" i="12"/>
  <c r="V11" i="12"/>
  <c r="U11" i="12"/>
  <c r="T11" i="12"/>
  <c r="S11" i="12"/>
  <c r="R11" i="12"/>
  <c r="Q11" i="12"/>
  <c r="P11" i="12"/>
  <c r="O11" i="12"/>
  <c r="N11" i="12"/>
  <c r="M11" i="12"/>
  <c r="J11" i="12"/>
  <c r="I11" i="12"/>
  <c r="H11" i="12"/>
  <c r="G11" i="12"/>
  <c r="E11" i="12"/>
  <c r="Y10" i="12"/>
  <c r="X10" i="12"/>
  <c r="V10" i="12"/>
  <c r="U10" i="12"/>
  <c r="T10" i="12"/>
  <c r="S10" i="12"/>
  <c r="R10" i="12"/>
  <c r="Q10" i="12"/>
  <c r="P10" i="12"/>
  <c r="O10" i="12"/>
  <c r="N10" i="12"/>
  <c r="M10" i="12"/>
  <c r="J10" i="12"/>
  <c r="I10" i="12"/>
  <c r="H10" i="12"/>
  <c r="G10" i="12"/>
  <c r="E10" i="12"/>
  <c r="Y9" i="12"/>
  <c r="X9" i="12"/>
  <c r="V9" i="12"/>
  <c r="U9" i="12"/>
  <c r="T9" i="12"/>
  <c r="S9" i="12"/>
  <c r="R9" i="12"/>
  <c r="Q9" i="12"/>
  <c r="P9" i="12"/>
  <c r="O9" i="12"/>
  <c r="N9" i="12"/>
  <c r="M9" i="12"/>
  <c r="K9" i="12"/>
  <c r="J9" i="12"/>
  <c r="I9" i="12"/>
  <c r="H9" i="12"/>
  <c r="G9" i="12"/>
  <c r="E9" i="12"/>
  <c r="Y8" i="12"/>
  <c r="X8" i="12"/>
  <c r="V8" i="12"/>
  <c r="U8" i="12"/>
  <c r="T8" i="12"/>
  <c r="S8" i="12"/>
  <c r="R8" i="12"/>
  <c r="Q8" i="12"/>
  <c r="P8" i="12"/>
  <c r="O8" i="12"/>
  <c r="N8" i="12"/>
  <c r="M8" i="12"/>
  <c r="J8" i="12"/>
  <c r="I8" i="12"/>
  <c r="H8" i="12"/>
  <c r="G8" i="12"/>
  <c r="E8" i="12"/>
  <c r="Y7" i="12"/>
  <c r="X7" i="12"/>
  <c r="V7" i="12"/>
  <c r="U7" i="12"/>
  <c r="T7" i="12"/>
  <c r="S7" i="12"/>
  <c r="R7" i="12"/>
  <c r="Q7" i="12"/>
  <c r="P7" i="12"/>
  <c r="O7" i="12"/>
  <c r="N7" i="12"/>
  <c r="M7" i="12"/>
  <c r="J7" i="12"/>
  <c r="I7" i="12"/>
  <c r="H7" i="12"/>
  <c r="G7" i="12"/>
  <c r="E7" i="12"/>
  <c r="Y6" i="12"/>
  <c r="X6" i="12"/>
  <c r="V6" i="12"/>
  <c r="U6" i="12"/>
  <c r="T6" i="12"/>
  <c r="S6" i="12"/>
  <c r="R6" i="12"/>
  <c r="Q6" i="12"/>
  <c r="P6" i="12"/>
  <c r="O6" i="12"/>
  <c r="N6" i="12"/>
  <c r="M6" i="12"/>
  <c r="J6" i="12"/>
  <c r="I6" i="12"/>
  <c r="H6" i="12"/>
  <c r="G6" i="12"/>
  <c r="E6" i="12"/>
  <c r="Y5" i="12"/>
  <c r="X5" i="12"/>
  <c r="V5" i="12"/>
  <c r="U5" i="12"/>
  <c r="T5" i="12"/>
  <c r="S5" i="12"/>
  <c r="R5" i="12"/>
  <c r="Q5" i="12"/>
  <c r="P5" i="12"/>
  <c r="O5" i="12"/>
  <c r="N5" i="12"/>
  <c r="M5" i="12"/>
  <c r="J5" i="12"/>
  <c r="I5" i="12"/>
  <c r="H5" i="12"/>
  <c r="G5" i="12"/>
  <c r="E5" i="12"/>
  <c r="Y4" i="12"/>
  <c r="X4" i="12"/>
  <c r="V4" i="12"/>
  <c r="U4" i="12"/>
  <c r="T4" i="12"/>
  <c r="S4" i="12"/>
  <c r="R4" i="12"/>
  <c r="Q4" i="12"/>
  <c r="P4" i="12"/>
  <c r="O4" i="12"/>
  <c r="N4" i="12"/>
  <c r="M4" i="12"/>
  <c r="J4" i="12"/>
  <c r="I4" i="12"/>
  <c r="H4" i="12"/>
  <c r="G4" i="12"/>
  <c r="E4" i="12"/>
  <c r="Z3" i="12"/>
  <c r="Y3" i="12"/>
  <c r="X3" i="12"/>
  <c r="V3" i="12"/>
  <c r="U3" i="12"/>
  <c r="T3" i="12"/>
  <c r="S3" i="12"/>
  <c r="R3" i="12"/>
  <c r="Q3" i="12"/>
  <c r="P3" i="12"/>
  <c r="O3" i="12"/>
  <c r="N3" i="12"/>
  <c r="M3" i="12"/>
  <c r="J3" i="12"/>
  <c r="I3" i="12"/>
  <c r="H3" i="12"/>
  <c r="G3" i="12"/>
  <c r="E3" i="12"/>
  <c r="Y2" i="12"/>
  <c r="X2" i="12"/>
  <c r="V2" i="12"/>
  <c r="U2" i="12"/>
  <c r="T2" i="12"/>
  <c r="S2" i="12"/>
  <c r="R2" i="12"/>
  <c r="Q2" i="12"/>
  <c r="P2" i="12"/>
  <c r="O2" i="12"/>
  <c r="N2" i="12"/>
  <c r="M2" i="12"/>
  <c r="J2" i="12"/>
  <c r="I2" i="12"/>
  <c r="H2" i="12"/>
  <c r="G2" i="12"/>
  <c r="E2" i="12"/>
  <c r="C3" i="7"/>
  <c r="D2" i="14" s="1"/>
  <c r="E3" i="7"/>
  <c r="D3" i="14" s="1"/>
  <c r="G3" i="7"/>
  <c r="D4" i="14" s="1"/>
  <c r="I3" i="7"/>
  <c r="D5" i="14" s="1"/>
  <c r="K3" i="7"/>
  <c r="D6" i="14" s="1"/>
  <c r="M3" i="7"/>
  <c r="D7" i="14" s="1"/>
  <c r="O3" i="7"/>
  <c r="D8" i="14" s="1"/>
  <c r="Q3" i="7"/>
  <c r="D9" i="14" s="1"/>
  <c r="S3" i="7"/>
  <c r="D10" i="14" s="1"/>
  <c r="U3" i="7"/>
  <c r="D11" i="14" s="1"/>
  <c r="W3" i="7"/>
  <c r="Y3" i="7"/>
  <c r="AA3" i="7"/>
  <c r="AC3" i="7"/>
  <c r="E6" i="7"/>
  <c r="E3" i="14" s="1"/>
  <c r="G6" i="7"/>
  <c r="E4" i="14" s="1"/>
  <c r="I6" i="7"/>
  <c r="E5" i="14" s="1"/>
  <c r="K6" i="7"/>
  <c r="E6" i="14" s="1"/>
  <c r="M6" i="7"/>
  <c r="E7" i="14" s="1"/>
  <c r="O6" i="7"/>
  <c r="E8" i="14" s="1"/>
  <c r="Q6" i="7"/>
  <c r="E9" i="14" s="1"/>
  <c r="S6" i="7"/>
  <c r="E10" i="14" s="1"/>
  <c r="U6" i="7"/>
  <c r="E11" i="14" s="1"/>
  <c r="W6" i="7"/>
  <c r="Y6" i="7"/>
  <c r="AA6" i="7"/>
  <c r="AC6" i="7"/>
  <c r="E7" i="7"/>
  <c r="F3" i="14" s="1"/>
  <c r="G7" i="7"/>
  <c r="F4" i="14" s="1"/>
  <c r="I7" i="7"/>
  <c r="F5" i="14" s="1"/>
  <c r="K7" i="7"/>
  <c r="F6" i="14" s="1"/>
  <c r="M7" i="7"/>
  <c r="F7" i="14" s="1"/>
  <c r="O7" i="7"/>
  <c r="F8" i="14" s="1"/>
  <c r="Q7" i="7"/>
  <c r="F9" i="14" s="1"/>
  <c r="S7" i="7"/>
  <c r="F10" i="14" s="1"/>
  <c r="U7" i="7"/>
  <c r="F11" i="14" s="1"/>
  <c r="W7" i="7"/>
  <c r="Y7" i="7"/>
  <c r="AA7" i="7"/>
  <c r="AC7" i="7"/>
  <c r="E8" i="7"/>
  <c r="G3" i="14" s="1"/>
  <c r="G8" i="7"/>
  <c r="G4" i="14" s="1"/>
  <c r="I8" i="7"/>
  <c r="G5" i="14" s="1"/>
  <c r="K8" i="7"/>
  <c r="G6" i="14" s="1"/>
  <c r="M8" i="7"/>
  <c r="G7" i="14" s="1"/>
  <c r="O8" i="7"/>
  <c r="G8" i="14" s="1"/>
  <c r="Q8" i="7"/>
  <c r="G9" i="14" s="1"/>
  <c r="S8" i="7"/>
  <c r="G10" i="14" s="1"/>
  <c r="U8" i="7"/>
  <c r="G11" i="14" s="1"/>
  <c r="W8" i="7"/>
  <c r="Y8" i="7"/>
  <c r="AA8" i="7"/>
  <c r="AC8" i="7"/>
  <c r="E9" i="7"/>
  <c r="H3" i="14" s="1"/>
  <c r="G9" i="7"/>
  <c r="H4" i="14" s="1"/>
  <c r="I9" i="7"/>
  <c r="H5" i="14" s="1"/>
  <c r="K9" i="7"/>
  <c r="H6" i="14" s="1"/>
  <c r="M9" i="7"/>
  <c r="H7" i="14" s="1"/>
  <c r="O9" i="7"/>
  <c r="H8" i="14" s="1"/>
  <c r="Q9" i="7"/>
  <c r="H9" i="14" s="1"/>
  <c r="S9" i="7"/>
  <c r="H10" i="14" s="1"/>
  <c r="U9" i="7"/>
  <c r="H11" i="14" s="1"/>
  <c r="W9" i="7"/>
  <c r="Y9" i="7"/>
  <c r="AA9" i="7"/>
  <c r="AC9" i="7"/>
  <c r="E10" i="7"/>
  <c r="I3" i="14" s="1"/>
  <c r="G10" i="7"/>
  <c r="I4" i="14" s="1"/>
  <c r="I10" i="7"/>
  <c r="I5" i="14" s="1"/>
  <c r="K10" i="7"/>
  <c r="I6" i="14" s="1"/>
  <c r="M10" i="7"/>
  <c r="I7" i="14" s="1"/>
  <c r="O10" i="7"/>
  <c r="I8" i="14" s="1"/>
  <c r="Q10" i="7"/>
  <c r="I9" i="14" s="1"/>
  <c r="S10" i="7"/>
  <c r="I10" i="14" s="1"/>
  <c r="U10" i="7"/>
  <c r="I11" i="14" s="1"/>
  <c r="W10" i="7"/>
  <c r="Y10" i="7"/>
  <c r="AA10" i="7"/>
  <c r="AC10" i="7"/>
  <c r="E13" i="7"/>
  <c r="J3" i="14" s="1"/>
  <c r="G13" i="7"/>
  <c r="J4" i="14" s="1"/>
  <c r="I13" i="7"/>
  <c r="J5" i="14" s="1"/>
  <c r="K13" i="7"/>
  <c r="J6" i="14" s="1"/>
  <c r="M13" i="7"/>
  <c r="J7" i="14" s="1"/>
  <c r="O13" i="7"/>
  <c r="J8" i="14" s="1"/>
  <c r="Q13" i="7"/>
  <c r="J9" i="14" s="1"/>
  <c r="S13" i="7"/>
  <c r="J10" i="14" s="1"/>
  <c r="U13" i="7"/>
  <c r="J11" i="14" s="1"/>
  <c r="W13" i="7"/>
  <c r="Y13" i="7"/>
  <c r="AA13" i="7"/>
  <c r="AC13" i="7"/>
  <c r="E14" i="7"/>
  <c r="K3" i="14" s="1"/>
  <c r="G14" i="7"/>
  <c r="K4" i="14" s="1"/>
  <c r="I14" i="7"/>
  <c r="K5" i="14" s="1"/>
  <c r="K14" i="7"/>
  <c r="K6" i="14" s="1"/>
  <c r="M14" i="7"/>
  <c r="K7" i="14" s="1"/>
  <c r="O14" i="7"/>
  <c r="K8" i="14" s="1"/>
  <c r="Q14" i="7"/>
  <c r="K9" i="14" s="1"/>
  <c r="S14" i="7"/>
  <c r="K10" i="14" s="1"/>
  <c r="U14" i="7"/>
  <c r="K11" i="14" s="1"/>
  <c r="W14" i="7"/>
  <c r="Y14" i="7"/>
  <c r="AA14" i="7"/>
  <c r="AC14" i="7"/>
  <c r="E15" i="7"/>
  <c r="L3" i="14" s="1"/>
  <c r="G15" i="7"/>
  <c r="L4" i="14" s="1"/>
  <c r="I15" i="7"/>
  <c r="L5" i="14" s="1"/>
  <c r="K15" i="7"/>
  <c r="L6" i="14" s="1"/>
  <c r="M15" i="7"/>
  <c r="L7" i="14" s="1"/>
  <c r="O15" i="7"/>
  <c r="L8" i="14" s="1"/>
  <c r="Q15" i="7"/>
  <c r="L9" i="14" s="1"/>
  <c r="S15" i="7"/>
  <c r="L10" i="14" s="1"/>
  <c r="U15" i="7"/>
  <c r="L11" i="14" s="1"/>
  <c r="W15" i="7"/>
  <c r="Y15" i="7"/>
  <c r="AA15" i="7"/>
  <c r="AC15" i="7"/>
  <c r="E16" i="7"/>
  <c r="M3" i="14" s="1"/>
  <c r="G16" i="7"/>
  <c r="M4" i="14" s="1"/>
  <c r="I16" i="7"/>
  <c r="M5" i="14" s="1"/>
  <c r="K16" i="7"/>
  <c r="M6" i="14" s="1"/>
  <c r="M16" i="7"/>
  <c r="M7" i="14" s="1"/>
  <c r="O16" i="7"/>
  <c r="M8" i="14" s="1"/>
  <c r="Q16" i="7"/>
  <c r="M9" i="14" s="1"/>
  <c r="S16" i="7"/>
  <c r="M10" i="14" s="1"/>
  <c r="U16" i="7"/>
  <c r="M11" i="14" s="1"/>
  <c r="W16" i="7"/>
  <c r="Y16" i="7"/>
  <c r="AA16" i="7"/>
  <c r="AC16" i="7"/>
  <c r="E17" i="7"/>
  <c r="N3" i="14" s="1"/>
  <c r="G17" i="7"/>
  <c r="N4" i="14" s="1"/>
  <c r="I17" i="7"/>
  <c r="N5" i="14" s="1"/>
  <c r="K17" i="7"/>
  <c r="N6" i="14" s="1"/>
  <c r="M17" i="7"/>
  <c r="N7" i="14" s="1"/>
  <c r="O17" i="7"/>
  <c r="N8" i="14" s="1"/>
  <c r="Q17" i="7"/>
  <c r="N9" i="14" s="1"/>
  <c r="S17" i="7"/>
  <c r="N10" i="14" s="1"/>
  <c r="U17" i="7"/>
  <c r="N11" i="14" s="1"/>
  <c r="W17" i="7"/>
  <c r="Y17" i="7"/>
  <c r="AA17" i="7"/>
  <c r="AC17" i="7"/>
  <c r="E18" i="7"/>
  <c r="O3" i="14" s="1"/>
  <c r="G18" i="7"/>
  <c r="O4" i="14" s="1"/>
  <c r="I18" i="7"/>
  <c r="O5" i="14" s="1"/>
  <c r="K18" i="7"/>
  <c r="O6" i="14" s="1"/>
  <c r="M18" i="7"/>
  <c r="O7" i="14" s="1"/>
  <c r="O18" i="7"/>
  <c r="O8" i="14" s="1"/>
  <c r="Q18" i="7"/>
  <c r="O9" i="14" s="1"/>
  <c r="S18" i="7"/>
  <c r="O10" i="14" s="1"/>
  <c r="U18" i="7"/>
  <c r="O11" i="14" s="1"/>
  <c r="W18" i="7"/>
  <c r="Y18" i="7"/>
  <c r="AA18" i="7"/>
  <c r="AC18" i="7"/>
  <c r="E19" i="7"/>
  <c r="P3" i="14" s="1"/>
  <c r="G19" i="7"/>
  <c r="P4" i="14" s="1"/>
  <c r="I19" i="7"/>
  <c r="P5" i="14" s="1"/>
  <c r="K19" i="7"/>
  <c r="P6" i="14" s="1"/>
  <c r="M19" i="7"/>
  <c r="P7" i="14" s="1"/>
  <c r="O19" i="7"/>
  <c r="P8" i="14" s="1"/>
  <c r="Q19" i="7"/>
  <c r="P9" i="14" s="1"/>
  <c r="S19" i="7"/>
  <c r="P10" i="14" s="1"/>
  <c r="U19" i="7"/>
  <c r="P11" i="14" s="1"/>
  <c r="W19" i="7"/>
  <c r="Y19" i="7"/>
  <c r="AA19" i="7"/>
  <c r="AC19" i="7"/>
  <c r="E20" i="7"/>
  <c r="Q3" i="14" s="1"/>
  <c r="G20" i="7"/>
  <c r="Q4" i="14" s="1"/>
  <c r="I20" i="7"/>
  <c r="Q5" i="14" s="1"/>
  <c r="K20" i="7"/>
  <c r="Q6" i="14" s="1"/>
  <c r="M20" i="7"/>
  <c r="Q7" i="14" s="1"/>
  <c r="O20" i="7"/>
  <c r="Q8" i="14" s="1"/>
  <c r="Q20" i="7"/>
  <c r="Q9" i="14" s="1"/>
  <c r="S20" i="7"/>
  <c r="Q10" i="14" s="1"/>
  <c r="U20" i="7"/>
  <c r="Q11" i="14" s="1"/>
  <c r="W20" i="7"/>
  <c r="Y20" i="7"/>
  <c r="AA20" i="7"/>
  <c r="AC20" i="7"/>
  <c r="E23" i="7"/>
  <c r="R3" i="14" s="1"/>
  <c r="G23" i="7"/>
  <c r="R4" i="14" s="1"/>
  <c r="I23" i="7"/>
  <c r="R5" i="14" s="1"/>
  <c r="K23" i="7"/>
  <c r="R6" i="14" s="1"/>
  <c r="M23" i="7"/>
  <c r="R7" i="14" s="1"/>
  <c r="O23" i="7"/>
  <c r="R8" i="14" s="1"/>
  <c r="Q23" i="7"/>
  <c r="R9" i="14" s="1"/>
  <c r="S23" i="7"/>
  <c r="R10" i="14" s="1"/>
  <c r="U23" i="7"/>
  <c r="R11" i="14" s="1"/>
  <c r="W23" i="7"/>
  <c r="Y23" i="7"/>
  <c r="AA23" i="7"/>
  <c r="AC23" i="7"/>
  <c r="E24" i="7"/>
  <c r="S3" i="14" s="1"/>
  <c r="G24" i="7"/>
  <c r="S4" i="14" s="1"/>
  <c r="I24" i="7"/>
  <c r="S5" i="14" s="1"/>
  <c r="K24" i="7"/>
  <c r="S6" i="14" s="1"/>
  <c r="M24" i="7"/>
  <c r="S7" i="14" s="1"/>
  <c r="O24" i="7"/>
  <c r="S8" i="14" s="1"/>
  <c r="Q24" i="7"/>
  <c r="S9" i="14" s="1"/>
  <c r="S24" i="7"/>
  <c r="S10" i="14" s="1"/>
  <c r="U24" i="7"/>
  <c r="S11" i="14" s="1"/>
  <c r="W24" i="7"/>
  <c r="Y24" i="7"/>
  <c r="AA24" i="7"/>
  <c r="AC24" i="7"/>
  <c r="E27" i="7"/>
  <c r="T3" i="14" s="1"/>
  <c r="G27" i="7"/>
  <c r="T4" i="14" s="1"/>
  <c r="I27" i="7"/>
  <c r="T5" i="14" s="1"/>
  <c r="K27" i="7"/>
  <c r="T6" i="14" s="1"/>
  <c r="M27" i="7"/>
  <c r="T7" i="14" s="1"/>
  <c r="O27" i="7"/>
  <c r="T8" i="14" s="1"/>
  <c r="Q27" i="7"/>
  <c r="T9" i="14" s="1"/>
  <c r="S27" i="7"/>
  <c r="T10" i="14" s="1"/>
  <c r="U27" i="7"/>
  <c r="T11" i="14" s="1"/>
  <c r="W27" i="7"/>
  <c r="Y27" i="7"/>
  <c r="AA27" i="7"/>
  <c r="AC27" i="7"/>
  <c r="E28" i="7"/>
  <c r="U3" i="14" s="1"/>
  <c r="G28" i="7"/>
  <c r="U4" i="14" s="1"/>
  <c r="I28" i="7"/>
  <c r="U5" i="14" s="1"/>
  <c r="K28" i="7"/>
  <c r="U6" i="14" s="1"/>
  <c r="M28" i="7"/>
  <c r="U7" i="14" s="1"/>
  <c r="O28" i="7"/>
  <c r="U8" i="14" s="1"/>
  <c r="Q28" i="7"/>
  <c r="U9" i="14" s="1"/>
  <c r="S28" i="7"/>
  <c r="U10" i="14" s="1"/>
  <c r="U28" i="7"/>
  <c r="U11" i="14" s="1"/>
  <c r="W28" i="7"/>
  <c r="Y28" i="7"/>
  <c r="AA28" i="7"/>
  <c r="AC28" i="7"/>
  <c r="E31" i="7"/>
  <c r="V3" i="14" s="1"/>
  <c r="G31" i="7"/>
  <c r="V4" i="14" s="1"/>
  <c r="I31" i="7"/>
  <c r="V5" i="14" s="1"/>
  <c r="K31" i="7"/>
  <c r="V6" i="14" s="1"/>
  <c r="M31" i="7"/>
  <c r="V7" i="14" s="1"/>
  <c r="O31" i="7"/>
  <c r="V8" i="14" s="1"/>
  <c r="Q31" i="7"/>
  <c r="V9" i="14" s="1"/>
  <c r="S31" i="7"/>
  <c r="V10" i="14" s="1"/>
  <c r="U31" i="7"/>
  <c r="V11" i="14" s="1"/>
  <c r="W31" i="7"/>
  <c r="Y31" i="7"/>
  <c r="AA31" i="7"/>
  <c r="AC31" i="7"/>
  <c r="E32" i="7"/>
  <c r="W3" i="14" s="1"/>
  <c r="G32" i="7"/>
  <c r="W4" i="14" s="1"/>
  <c r="I32" i="7"/>
  <c r="W5" i="14" s="1"/>
  <c r="K32" i="7"/>
  <c r="W6" i="14" s="1"/>
  <c r="M32" i="7"/>
  <c r="W7" i="14" s="1"/>
  <c r="O32" i="7"/>
  <c r="W8" i="14" s="1"/>
  <c r="Q32" i="7"/>
  <c r="W9" i="14" s="1"/>
  <c r="S32" i="7"/>
  <c r="W10" i="14" s="1"/>
  <c r="U32" i="7"/>
  <c r="W11" i="14" s="1"/>
  <c r="W32" i="7"/>
  <c r="Y32" i="7"/>
  <c r="AA32" i="7"/>
  <c r="AC32" i="7"/>
  <c r="E35" i="7"/>
  <c r="X3" i="14" s="1"/>
  <c r="G35" i="7"/>
  <c r="X4" i="14" s="1"/>
  <c r="I35" i="7"/>
  <c r="X5" i="14" s="1"/>
  <c r="K35" i="7"/>
  <c r="X6" i="14" s="1"/>
  <c r="M35" i="7"/>
  <c r="X7" i="14" s="1"/>
  <c r="O35" i="7"/>
  <c r="X8" i="14" s="1"/>
  <c r="Q35" i="7"/>
  <c r="X9" i="14" s="1"/>
  <c r="S35" i="7"/>
  <c r="X10" i="14" s="1"/>
  <c r="U35" i="7"/>
  <c r="X11" i="14" s="1"/>
  <c r="W35" i="7"/>
  <c r="Y35" i="7"/>
  <c r="AA35" i="7"/>
  <c r="AC35" i="7"/>
  <c r="E36" i="7"/>
  <c r="Y3" i="14" s="1"/>
  <c r="G36" i="7"/>
  <c r="Y4" i="14" s="1"/>
  <c r="I36" i="7"/>
  <c r="Y5" i="14" s="1"/>
  <c r="K36" i="7"/>
  <c r="Y6" i="14" s="1"/>
  <c r="M36" i="7"/>
  <c r="Y7" i="14" s="1"/>
  <c r="O36" i="7"/>
  <c r="Y8" i="14" s="1"/>
  <c r="Q36" i="7"/>
  <c r="Y9" i="14" s="1"/>
  <c r="S36" i="7"/>
  <c r="Y10" i="14" s="1"/>
  <c r="U36" i="7"/>
  <c r="Y11" i="14" s="1"/>
  <c r="W36" i="7"/>
  <c r="Y36" i="7"/>
  <c r="AA36" i="7"/>
  <c r="AC36" i="7"/>
  <c r="B37" i="7"/>
  <c r="B33" i="7"/>
  <c r="B11" i="7"/>
  <c r="C36" i="7"/>
  <c r="Y2" i="14" s="1"/>
  <c r="C35" i="7"/>
  <c r="C32" i="7"/>
  <c r="W2" i="14" s="1"/>
  <c r="C31" i="7"/>
  <c r="C28" i="7"/>
  <c r="C27" i="7"/>
  <c r="C24" i="7"/>
  <c r="C23" i="7"/>
  <c r="C20" i="7"/>
  <c r="C19" i="7"/>
  <c r="P2" i="14" s="1"/>
  <c r="C18" i="7"/>
  <c r="C17" i="7"/>
  <c r="N2" i="14" s="1"/>
  <c r="C16" i="7"/>
  <c r="C15" i="7"/>
  <c r="C14" i="7"/>
  <c r="C13" i="7"/>
  <c r="C7" i="7"/>
  <c r="F2" i="14" s="1"/>
  <c r="C8" i="7"/>
  <c r="C9" i="7"/>
  <c r="C10" i="7"/>
  <c r="I2" i="14" s="1"/>
  <c r="C6" i="7"/>
  <c r="BO33" i="7" l="1"/>
  <c r="BO25" i="7"/>
  <c r="BO37" i="7"/>
  <c r="BO29" i="7"/>
  <c r="K2" i="12"/>
  <c r="BO11" i="7"/>
  <c r="BP8" i="7"/>
  <c r="BQ8" i="7" s="1"/>
  <c r="BT8" i="7"/>
  <c r="BV8" i="7"/>
  <c r="BX8" i="7"/>
  <c r="BR8" i="7"/>
  <c r="BX9" i="7"/>
  <c r="BP9" i="7"/>
  <c r="BQ9" i="7" s="1"/>
  <c r="BR9" i="7"/>
  <c r="BT9" i="7"/>
  <c r="BV9" i="7"/>
  <c r="L2" i="14"/>
  <c r="BT15" i="7"/>
  <c r="BV15" i="7"/>
  <c r="BX15" i="7"/>
  <c r="BR15" i="7"/>
  <c r="BP15" i="7"/>
  <c r="BQ15" i="7" s="1"/>
  <c r="BR24" i="7"/>
  <c r="BP24" i="7"/>
  <c r="BQ24" i="7" s="1"/>
  <c r="BT24" i="7"/>
  <c r="BX24" i="7"/>
  <c r="BV24" i="7"/>
  <c r="W2" i="12"/>
  <c r="BM25" i="7"/>
  <c r="BN25" i="7" s="1"/>
  <c r="BS25" i="7"/>
  <c r="BU25" i="7"/>
  <c r="BL25" i="7"/>
  <c r="BV7" i="7"/>
  <c r="BP7" i="7"/>
  <c r="BQ7" i="7" s="1"/>
  <c r="BX7" i="7"/>
  <c r="BT7" i="7"/>
  <c r="BR7" i="7"/>
  <c r="BW37" i="7"/>
  <c r="BL37" i="7"/>
  <c r="BS37" i="7"/>
  <c r="BU37" i="7"/>
  <c r="BM37" i="7"/>
  <c r="BN37" i="7" s="1"/>
  <c r="BL29" i="7"/>
  <c r="BS29" i="7"/>
  <c r="BM29" i="7"/>
  <c r="BN29" i="7" s="1"/>
  <c r="BU29" i="7"/>
  <c r="BU33" i="7"/>
  <c r="BS33" i="7"/>
  <c r="BL33" i="7"/>
  <c r="BM33" i="7"/>
  <c r="BN33" i="7" s="1"/>
  <c r="BT28" i="7"/>
  <c r="BV28" i="7"/>
  <c r="BP28" i="7"/>
  <c r="BQ28" i="7" s="1"/>
  <c r="BX28" i="7"/>
  <c r="BR28" i="7"/>
  <c r="BV13" i="7"/>
  <c r="BP13" i="7"/>
  <c r="BQ13" i="7" s="1"/>
  <c r="BX13" i="7"/>
  <c r="BR13" i="7"/>
  <c r="BT13" i="7"/>
  <c r="V2" i="14"/>
  <c r="BX31" i="7"/>
  <c r="BP31" i="7"/>
  <c r="BQ31" i="7" s="1"/>
  <c r="BR31" i="7"/>
  <c r="BT31" i="7"/>
  <c r="BV31" i="7"/>
  <c r="BP19" i="7"/>
  <c r="BQ19" i="7" s="1"/>
  <c r="BX19" i="7"/>
  <c r="BR19" i="7"/>
  <c r="BT19" i="7"/>
  <c r="BV19" i="7"/>
  <c r="G2" i="14"/>
  <c r="BP17" i="7"/>
  <c r="BQ17" i="7" s="1"/>
  <c r="BX17" i="7"/>
  <c r="BR17" i="7"/>
  <c r="BT17" i="7"/>
  <c r="BV17" i="7"/>
  <c r="BT32" i="7"/>
  <c r="BV32" i="7"/>
  <c r="BR32" i="7"/>
  <c r="BP32" i="7"/>
  <c r="BQ32" i="7" s="1"/>
  <c r="BX32" i="7"/>
  <c r="M2" i="14"/>
  <c r="BX16" i="7"/>
  <c r="BP16" i="7"/>
  <c r="BQ16" i="7" s="1"/>
  <c r="BR16" i="7"/>
  <c r="BV16" i="7"/>
  <c r="BT16" i="7"/>
  <c r="AF2" i="12"/>
  <c r="BT18" i="7"/>
  <c r="BV18" i="7"/>
  <c r="BP18" i="7"/>
  <c r="BQ18" i="7" s="1"/>
  <c r="BX18" i="7"/>
  <c r="BR18" i="7"/>
  <c r="Q2" i="14"/>
  <c r="BV20" i="7"/>
  <c r="BX20" i="7"/>
  <c r="BP20" i="7"/>
  <c r="BQ20" i="7" s="1"/>
  <c r="BT20" i="7"/>
  <c r="BR20" i="7"/>
  <c r="X2" i="14"/>
  <c r="BX35" i="7"/>
  <c r="BP35" i="7"/>
  <c r="BQ35" i="7" s="1"/>
  <c r="BR35" i="7"/>
  <c r="BV35" i="7"/>
  <c r="BT35" i="7"/>
  <c r="T2" i="14"/>
  <c r="BX27" i="7"/>
  <c r="BP27" i="7"/>
  <c r="BQ27" i="7" s="1"/>
  <c r="BR27" i="7"/>
  <c r="BT27" i="7"/>
  <c r="BV27" i="7"/>
  <c r="BR3" i="7"/>
  <c r="BP3" i="7"/>
  <c r="BX3" i="7"/>
  <c r="BV3" i="7"/>
  <c r="BT3" i="7"/>
  <c r="BR6" i="7"/>
  <c r="BT6" i="7"/>
  <c r="BV6" i="7"/>
  <c r="BP6" i="7"/>
  <c r="BQ6" i="7" s="1"/>
  <c r="BX6" i="7"/>
  <c r="BR14" i="7"/>
  <c r="BT14" i="7"/>
  <c r="BV14" i="7"/>
  <c r="BP14" i="7"/>
  <c r="BQ14" i="7" s="1"/>
  <c r="BX14" i="7"/>
  <c r="BT36" i="7"/>
  <c r="BP36" i="7"/>
  <c r="BQ36" i="7" s="1"/>
  <c r="BV36" i="7"/>
  <c r="BX36" i="7"/>
  <c r="BR36" i="7"/>
  <c r="BT10" i="7"/>
  <c r="BV10" i="7"/>
  <c r="BR10" i="7"/>
  <c r="BX10" i="7"/>
  <c r="BP10" i="7"/>
  <c r="BQ10" i="7" s="1"/>
  <c r="R2" i="14"/>
  <c r="BV23" i="7"/>
  <c r="BX23" i="7"/>
  <c r="BP23" i="7"/>
  <c r="BQ23" i="7" s="1"/>
  <c r="BT23" i="7"/>
  <c r="BR23" i="7"/>
  <c r="BS11" i="7"/>
  <c r="BW11" i="7"/>
  <c r="BU11" i="7"/>
  <c r="BM11" i="7"/>
  <c r="BN11" i="7" s="1"/>
  <c r="BL11" i="7"/>
  <c r="E2" i="14"/>
  <c r="K3" i="12"/>
  <c r="J2" i="14"/>
  <c r="AF7" i="12"/>
  <c r="K2" i="14"/>
  <c r="AC2" i="12"/>
  <c r="H2" i="14"/>
  <c r="O2" i="14"/>
  <c r="S2" i="14"/>
  <c r="U2" i="14"/>
  <c r="BQ3" i="7" l="1"/>
</calcChain>
</file>

<file path=xl/sharedStrings.xml><?xml version="1.0" encoding="utf-8"?>
<sst xmlns="http://schemas.openxmlformats.org/spreadsheetml/2006/main" count="1800" uniqueCount="106">
  <si>
    <t>MEAN</t>
  </si>
  <si>
    <t>SD</t>
  </si>
  <si>
    <t>N</t>
  </si>
  <si>
    <t>–</t>
  </si>
  <si>
    <t>Body length</t>
  </si>
  <si>
    <t>Spine on leg I length</t>
  </si>
  <si>
    <t>Papilla on leg IV length</t>
  </si>
  <si>
    <t>Number of teeth on the collar</t>
  </si>
  <si>
    <t>Holotype</t>
  </si>
  <si>
    <t>1 (HOL)</t>
  </si>
  <si>
    <t>CHARACTER</t>
  </si>
  <si>
    <t>RANGE</t>
  </si>
  <si>
    <t>SPECIMEN</t>
  </si>
  <si>
    <t>µm</t>
  </si>
  <si>
    <t>Claw 1 lengths</t>
  </si>
  <si>
    <t>Claw 2 lengths</t>
  </si>
  <si>
    <t>Claw 3 lengths</t>
  </si>
  <si>
    <t>Claw 4 lengths</t>
  </si>
  <si>
    <t>Head appendages lengths</t>
  </si>
  <si>
    <r>
      <t xml:space="preserve">     Cirrus </t>
    </r>
    <r>
      <rPr>
        <i/>
        <sz val="10"/>
        <rFont val="Calibri"/>
        <family val="2"/>
        <charset val="238"/>
      </rPr>
      <t>internus</t>
    </r>
  </si>
  <si>
    <t xml:space="preserve">     Cephalic papilla</t>
  </si>
  <si>
    <r>
      <t xml:space="preserve">     Cirrus </t>
    </r>
    <r>
      <rPr>
        <i/>
        <sz val="10"/>
        <rFont val="Calibri"/>
        <family val="2"/>
        <charset val="238"/>
      </rPr>
      <t>externus</t>
    </r>
  </si>
  <si>
    <r>
      <t xml:space="preserve">     Cirrus </t>
    </r>
    <r>
      <rPr>
        <i/>
        <sz val="10"/>
        <rFont val="Calibri"/>
        <family val="2"/>
        <charset val="238"/>
      </rPr>
      <t>A</t>
    </r>
  </si>
  <si>
    <t xml:space="preserve">     Clava</t>
  </si>
  <si>
    <t>Body appendages lengths</t>
  </si>
  <si>
    <t>Scapular plate length</t>
  </si>
  <si>
    <t xml:space="preserve">     Branch</t>
  </si>
  <si>
    <t xml:space="preserve">     Spur</t>
  </si>
  <si>
    <t xml:space="preserve">     Spur/branch length ratio</t>
  </si>
  <si>
    <r>
      <t xml:space="preserve">     Cirrus </t>
    </r>
    <r>
      <rPr>
        <i/>
        <sz val="10"/>
        <rFont val="Calibri"/>
        <family val="2"/>
        <charset val="238"/>
      </rPr>
      <t>B</t>
    </r>
    <r>
      <rPr>
        <i/>
        <vertAlign val="superscript"/>
        <sz val="10"/>
        <rFont val="Calibri"/>
        <family val="2"/>
        <charset val="238"/>
      </rPr>
      <t>1</t>
    </r>
  </si>
  <si>
    <r>
      <t xml:space="preserve">     Cirrus </t>
    </r>
    <r>
      <rPr>
        <i/>
        <sz val="10"/>
        <rFont val="Calibri"/>
        <family val="2"/>
        <charset val="238"/>
      </rPr>
      <t>C</t>
    </r>
    <r>
      <rPr>
        <i/>
        <vertAlign val="superscript"/>
        <sz val="10"/>
        <rFont val="Calibri"/>
        <family val="2"/>
        <charset val="238"/>
      </rPr>
      <t>1</t>
    </r>
  </si>
  <si>
    <r>
      <t xml:space="preserve">     Cirrus </t>
    </r>
    <r>
      <rPr>
        <i/>
        <sz val="10"/>
        <rFont val="Calibri"/>
        <family val="2"/>
        <charset val="238"/>
      </rPr>
      <t>C</t>
    </r>
    <r>
      <rPr>
        <i/>
        <vertAlign val="superscript"/>
        <sz val="10"/>
        <rFont val="Calibri"/>
        <family val="2"/>
        <charset val="238"/>
      </rPr>
      <t>3</t>
    </r>
  </si>
  <si>
    <r>
      <t xml:space="preserve">     Cirrus </t>
    </r>
    <r>
      <rPr>
        <i/>
        <sz val="10"/>
        <rFont val="Calibri"/>
        <family val="2"/>
        <charset val="238"/>
      </rPr>
      <t>D</t>
    </r>
    <r>
      <rPr>
        <i/>
        <vertAlign val="superscript"/>
        <sz val="10"/>
        <rFont val="Calibri"/>
        <family val="2"/>
        <charset val="238"/>
      </rPr>
      <t>1</t>
    </r>
  </si>
  <si>
    <r>
      <t xml:space="preserve">     Cirrus </t>
    </r>
    <r>
      <rPr>
        <i/>
        <sz val="10"/>
        <rFont val="Calibri"/>
        <family val="2"/>
        <charset val="238"/>
      </rPr>
      <t>D</t>
    </r>
    <r>
      <rPr>
        <i/>
        <vertAlign val="superscript"/>
        <sz val="10"/>
        <rFont val="Calibri"/>
        <family val="2"/>
        <charset val="238"/>
      </rPr>
      <t>3</t>
    </r>
  </si>
  <si>
    <r>
      <t xml:space="preserve">     Cirrus </t>
    </r>
    <r>
      <rPr>
        <i/>
        <sz val="10"/>
        <rFont val="Calibri"/>
        <family val="2"/>
        <charset val="238"/>
      </rPr>
      <t>E</t>
    </r>
    <r>
      <rPr>
        <i/>
        <vertAlign val="superscript"/>
        <sz val="10"/>
        <rFont val="Calibri"/>
        <family val="2"/>
        <charset val="238"/>
      </rPr>
      <t>1</t>
    </r>
  </si>
  <si>
    <r>
      <t xml:space="preserve">     Cirrus </t>
    </r>
    <r>
      <rPr>
        <i/>
        <sz val="10"/>
        <rFont val="Calibri"/>
        <family val="2"/>
        <charset val="238"/>
      </rPr>
      <t>A</t>
    </r>
    <r>
      <rPr>
        <sz val="10"/>
        <rFont val="Calibri"/>
        <family val="2"/>
        <charset val="238"/>
      </rPr>
      <t>/Body length ratio</t>
    </r>
  </si>
  <si>
    <t>sc</t>
  </si>
  <si>
    <t>Individual</t>
  </si>
  <si>
    <r>
      <t xml:space="preserve">Cirrus </t>
    </r>
    <r>
      <rPr>
        <i/>
        <sz val="10"/>
        <rFont val="Calibri"/>
        <family val="2"/>
        <charset val="238"/>
      </rPr>
      <t>internus</t>
    </r>
  </si>
  <si>
    <t>Cephalic papilla</t>
  </si>
  <si>
    <r>
      <t xml:space="preserve">Cirrus </t>
    </r>
    <r>
      <rPr>
        <i/>
        <sz val="10"/>
        <rFont val="Calibri"/>
        <family val="2"/>
        <charset val="238"/>
      </rPr>
      <t>externus</t>
    </r>
  </si>
  <si>
    <t>Clava</t>
  </si>
  <si>
    <r>
      <t xml:space="preserve">Cirrus </t>
    </r>
    <r>
      <rPr>
        <i/>
        <sz val="10"/>
        <rFont val="Calibri"/>
        <family val="2"/>
        <charset val="238"/>
      </rPr>
      <t>A</t>
    </r>
  </si>
  <si>
    <r>
      <t xml:space="preserve">Cirrus </t>
    </r>
    <r>
      <rPr>
        <i/>
        <sz val="10"/>
        <rFont val="Calibri"/>
        <family val="2"/>
        <charset val="238"/>
      </rPr>
      <t>A</t>
    </r>
    <r>
      <rPr>
        <sz val="10"/>
        <rFont val="Calibri"/>
        <family val="2"/>
        <charset val="238"/>
      </rPr>
      <t>/Body length ratio</t>
    </r>
  </si>
  <si>
    <t>INSTRUCTIONS and TERMS OF USE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</si>
  <si>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</si>
  <si>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</si>
  <si>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</si>
  <si>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The template caluclates the </t>
    </r>
    <r>
      <rPr>
        <i/>
        <sz val="12"/>
        <rFont val="Calibri"/>
        <family val="2"/>
        <charset val="238"/>
      </rPr>
      <t>sc</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"males", "juveniles" and "larvae".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</si>
  <si>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</si>
  <si>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is a morphometric template for species of the Tardigrada Order </t>
    </r>
    <r>
      <rPr>
        <b/>
        <sz val="12"/>
        <rFont val="Calibri"/>
        <family val="2"/>
        <charset val="238"/>
      </rPr>
      <t>Echiniscoidea.</t>
    </r>
  </si>
  <si>
    <t>Data from sheets "females", "males", "juveniles" and "larvae" are automatically copied to the four remaining "stats" sheets. Data in those sheets are arranged for statistical analyses in the majority of statistical software.</t>
  </si>
  <si>
    <t>Species</t>
  </si>
  <si>
    <t>Population</t>
  </si>
  <si>
    <t>Claw 1 branch</t>
  </si>
  <si>
    <t>Claw 1 spur</t>
  </si>
  <si>
    <t>Claw 1 spur/branch length ratio</t>
  </si>
  <si>
    <t>Claw 2 branch</t>
  </si>
  <si>
    <t>Claw 2 spur</t>
  </si>
  <si>
    <t>Claw 2 spur/branch length ratio</t>
  </si>
  <si>
    <t>Claw 3 branch</t>
  </si>
  <si>
    <t>Claw 3 spur</t>
  </si>
  <si>
    <t>Claw 3 spur/branch length ratio</t>
  </si>
  <si>
    <t>Claw 4 branch</t>
  </si>
  <si>
    <t>Claw 4 spur</t>
  </si>
  <si>
    <t>Claw 4 spur/branch length ratio</t>
  </si>
  <si>
    <r>
      <t xml:space="preserve">     Cirrus </t>
    </r>
    <r>
      <rPr>
        <i/>
        <sz val="10"/>
        <rFont val="Calibri"/>
        <family val="2"/>
        <charset val="238"/>
      </rPr>
      <t>B</t>
    </r>
  </si>
  <si>
    <r>
      <t xml:space="preserve">     Cirrus </t>
    </r>
    <r>
      <rPr>
        <i/>
        <sz val="10"/>
        <rFont val="Calibri"/>
        <family val="2"/>
        <charset val="238"/>
      </rPr>
      <t>C</t>
    </r>
  </si>
  <si>
    <r>
      <t xml:space="preserve">     Cirrus </t>
    </r>
    <r>
      <rPr>
        <i/>
        <sz val="10"/>
        <rFont val="Calibri"/>
        <family val="2"/>
        <charset val="238"/>
      </rPr>
      <t>D</t>
    </r>
  </si>
  <si>
    <r>
      <t xml:space="preserve">     Cirrus </t>
    </r>
    <r>
      <rPr>
        <i/>
        <sz val="10"/>
        <rFont val="Calibri"/>
        <family val="2"/>
        <charset val="238"/>
      </rPr>
      <t>E</t>
    </r>
  </si>
  <si>
    <r>
      <t xml:space="preserve">     Cirrus </t>
    </r>
    <r>
      <rPr>
        <i/>
        <sz val="10"/>
        <rFont val="Calibri"/>
        <family val="2"/>
        <charset val="238"/>
      </rPr>
      <t>C</t>
    </r>
    <r>
      <rPr>
        <i/>
        <vertAlign val="superscript"/>
        <sz val="10"/>
        <rFont val="Calibri"/>
        <family val="2"/>
        <charset val="238"/>
      </rPr>
      <t>d</t>
    </r>
  </si>
  <si>
    <r>
      <t xml:space="preserve">     Cirrus </t>
    </r>
    <r>
      <rPr>
        <i/>
        <sz val="10"/>
        <rFont val="Calibri"/>
        <family val="2"/>
        <charset val="238"/>
      </rPr>
      <t>D</t>
    </r>
    <r>
      <rPr>
        <i/>
        <vertAlign val="superscript"/>
        <sz val="10"/>
        <rFont val="Calibri"/>
        <family val="2"/>
        <charset val="238"/>
      </rPr>
      <t>d</t>
    </r>
  </si>
  <si>
    <r>
      <t xml:space="preserve">Cirrus </t>
    </r>
    <r>
      <rPr>
        <i/>
        <sz val="10"/>
        <rFont val="Calibri"/>
        <family val="2"/>
        <charset val="238"/>
      </rPr>
      <t>B</t>
    </r>
  </si>
  <si>
    <r>
      <t xml:space="preserve">Cirrus </t>
    </r>
    <r>
      <rPr>
        <i/>
        <sz val="10"/>
        <rFont val="Calibri"/>
        <family val="2"/>
        <charset val="238"/>
      </rPr>
      <t>C</t>
    </r>
  </si>
  <si>
    <r>
      <t xml:space="preserve">Cirrus </t>
    </r>
    <r>
      <rPr>
        <i/>
        <sz val="10"/>
        <rFont val="Calibri"/>
        <family val="2"/>
        <charset val="238"/>
      </rPr>
      <t>D</t>
    </r>
  </si>
  <si>
    <r>
      <t xml:space="preserve">Cirrus </t>
    </r>
    <r>
      <rPr>
        <i/>
        <sz val="10"/>
        <rFont val="Calibri"/>
        <family val="2"/>
        <charset val="238"/>
      </rPr>
      <t>E</t>
    </r>
  </si>
  <si>
    <r>
      <t xml:space="preserve">Cirrus </t>
    </r>
    <r>
      <rPr>
        <i/>
        <sz val="10"/>
        <rFont val="Calibri"/>
        <family val="2"/>
        <charset val="238"/>
      </rPr>
      <t>C</t>
    </r>
    <r>
      <rPr>
        <i/>
        <vertAlign val="superscript"/>
        <sz val="10"/>
        <rFont val="Calibri"/>
        <family val="2"/>
        <charset val="238"/>
      </rPr>
      <t>d</t>
    </r>
  </si>
  <si>
    <r>
      <t xml:space="preserve">Cirrus </t>
    </r>
    <r>
      <rPr>
        <i/>
        <sz val="10"/>
        <rFont val="Calibri"/>
        <family val="2"/>
        <charset val="238"/>
      </rPr>
      <t>D</t>
    </r>
    <r>
      <rPr>
        <i/>
        <vertAlign val="superscript"/>
        <sz val="10"/>
        <rFont val="Calibri"/>
        <family val="2"/>
        <charset val="238"/>
      </rPr>
      <t>d</t>
    </r>
  </si>
  <si>
    <r>
      <t xml:space="preserve">This template can be freely used but each published use must be credited as </t>
    </r>
    <r>
      <rPr>
        <b/>
        <sz val="12"/>
        <rFont val="Calibri"/>
        <family val="2"/>
        <charset val="238"/>
      </rPr>
      <t xml:space="preserve">Morphometric data were handled using the Echiniscoidea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</si>
  <si>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Type series</t>
  </si>
  <si>
    <t>Author</t>
  </si>
  <si>
    <t>Date</t>
  </si>
  <si>
    <t>Sheets "females", "males", "juveniles" and "larvae" automatically calculate basic statistics (number of measurements, range, mean and SD). The table with these statistics is placed after the last (30th) specimen. The summary table can be then copied and pasted directly to MS Word.</t>
  </si>
  <si>
    <t>AU.080</t>
  </si>
  <si>
    <t>YES</t>
  </si>
  <si>
    <t>13.08.2018</t>
  </si>
  <si>
    <t>1 (ALL)</t>
  </si>
  <si>
    <t>Allotype</t>
  </si>
  <si>
    <t>bs</t>
  </si>
  <si>
    <t>Test t: z dwiema próbami zakładający nierówne wariancje</t>
  </si>
  <si>
    <t>Zmienna 1</t>
  </si>
  <si>
    <t>Zmienna 2</t>
  </si>
  <si>
    <t>Średnia</t>
  </si>
  <si>
    <t>Wariancja</t>
  </si>
  <si>
    <t>Obserwacje</t>
  </si>
  <si>
    <t>Różnica średnich wg hipotezy</t>
  </si>
  <si>
    <t>df</t>
  </si>
  <si>
    <t>t Stat</t>
  </si>
  <si>
    <t>P(T&lt;=t) jednostronny</t>
  </si>
  <si>
    <t>Test T jednostronny</t>
  </si>
  <si>
    <t>P(T&lt;=t) dwustronny</t>
  </si>
  <si>
    <t>Test t dwustronny</t>
  </si>
  <si>
    <t>Test t: z dwiema próbami zakładający równe wariancje</t>
  </si>
  <si>
    <t>Wariancja sumaryczna</t>
  </si>
  <si>
    <t>Gąsiorek &amp; Michalczyk</t>
  </si>
  <si>
    <t>Echiniscus siticulosus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</si>
</sst>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charset val="238"/>
    </font>
    <font>
      <sz val="10"/>
      <name val="Calibri"/>
      <family val="2"/>
      <charset val="238"/>
    </font>
    <font>
      <i/>
      <sz val="10"/>
      <name val="Calibri"/>
      <family val="2"/>
      <charset val="238"/>
    </font>
    <font>
      <sz val="10"/>
      <name val="Arial"/>
      <family val="2"/>
      <charset val="238"/>
    </font>
    <font>
      <i/>
      <vertAlign val="superscript"/>
      <sz val="10"/>
      <name val="Calibri"/>
      <family val="2"/>
      <charset val="238"/>
    </font>
    <font>
      <sz val="10"/>
      <name val="Arial CE"/>
      <charset val="238"/>
    </font>
    <font>
      <i/>
      <sz val="10"/>
      <name val="Arial CE"/>
      <charset val="238"/>
    </font>
    <font>
      <b/>
      <sz val="10"/>
      <name val="Arial CE"/>
      <charset val="238"/>
    </font>
    <font>
      <b/>
      <sz val="12"/>
      <name val="Calibri"/>
      <family val="2"/>
      <charset val="238"/>
    </font>
    <font>
      <sz val="12"/>
      <name val="Calibri"/>
      <family val="2"/>
      <charset val="238"/>
    </font>
    <font>
      <i/>
      <sz val="12"/>
      <name val="Calibri"/>
      <family val="2"/>
      <charset val="238"/>
    </font>
    <font>
      <i/>
      <sz val="10"/>
      <name val="Arial"/>
      <family val="2"/>
      <charset val="238"/>
    </font>
    <font>
      <u/>
      <sz val="10"/>
      <color theme="10"/>
      <name val="Arial CE"/>
      <charset val="238"/>
    </font>
    <font>
      <i/>
      <sz val="10"/>
      <color rgb="FF0000CC"/>
      <name val="Calibri"/>
      <family val="2"/>
      <charset val="238"/>
      <scheme val="minor"/>
    </font>
    <font>
      <b/>
      <sz val="10"/>
      <name val="Calibri"/>
      <family val="2"/>
      <charset val="238"/>
      <scheme val="minor"/>
    </font>
    <font>
      <sz val="10"/>
      <name val="Calibri"/>
      <family val="2"/>
      <charset val="238"/>
      <scheme val="minor"/>
    </font>
    <font>
      <i/>
      <sz val="10"/>
      <name val="Calibri"/>
      <family val="2"/>
      <charset val="238"/>
      <scheme val="minor"/>
    </font>
    <font>
      <b/>
      <i/>
      <sz val="10"/>
      <name val="Calibri"/>
      <family val="2"/>
      <charset val="238"/>
      <scheme val="minor"/>
    </font>
    <font>
      <sz val="10"/>
      <color rgb="FF008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b/>
      <sz val="14"/>
      <color rgb="FFFF0000"/>
      <name val="Calibri"/>
      <family val="2"/>
      <charset val="238"/>
      <scheme val="minor"/>
    </font>
    <font>
      <b/>
      <sz val="10"/>
      <color rgb="FF008000"/>
      <name val="Calibri"/>
      <family val="2"/>
      <charset val="238"/>
      <scheme val="minor"/>
    </font>
    <font>
      <b/>
      <i/>
      <sz val="10"/>
      <color rgb="FF0000CC"/>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thin">
        <color indexed="64"/>
      </left>
      <right/>
      <top/>
      <bottom/>
      <diagonal/>
    </border>
    <border>
      <left/>
      <right style="double">
        <color indexed="64"/>
      </right>
      <top/>
      <bottom/>
      <diagonal/>
    </border>
    <border>
      <left style="double">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indexed="64"/>
      </top>
      <bottom/>
      <diagonal/>
    </border>
    <border>
      <left/>
      <right style="medium">
        <color indexed="64"/>
      </right>
      <top/>
      <bottom style="medium">
        <color indexed="64"/>
      </bottom>
      <diagonal/>
    </border>
    <border>
      <left/>
      <right/>
      <top style="medium">
        <color indexed="64"/>
      </top>
      <bottom style="thin">
        <color indexed="64"/>
      </bottom>
      <diagonal/>
    </border>
  </borders>
  <cellStyleXfs count="6">
    <xf numFmtId="0" fontId="0" fillId="0" borderId="0"/>
    <xf numFmtId="0" fontId="12" fillId="0" borderId="0" applyNumberFormat="0" applyFill="0" applyBorder="0" applyAlignment="0" applyProtection="0">
      <alignment vertical="top"/>
      <protection locked="0"/>
    </xf>
    <xf numFmtId="0" fontId="5" fillId="0" borderId="0"/>
    <xf numFmtId="9" fontId="3" fillId="0" borderId="0" applyFont="0" applyFill="0" applyBorder="0" applyAlignment="0" applyProtection="0"/>
    <xf numFmtId="9" fontId="5" fillId="0" borderId="0" applyFont="0" applyFill="0" applyBorder="0" applyAlignment="0" applyProtection="0"/>
    <xf numFmtId="0" fontId="5" fillId="0" borderId="0"/>
  </cellStyleXfs>
  <cellXfs count="148">
    <xf numFmtId="0" fontId="0" fillId="0" borderId="0" xfId="0"/>
    <xf numFmtId="1" fontId="13" fillId="0" borderId="1" xfId="0" applyNumberFormat="1" applyFont="1" applyFill="1" applyBorder="1" applyAlignment="1" applyProtection="1">
      <alignment horizontal="center" vertical="top"/>
    </xf>
    <xf numFmtId="164" fontId="13" fillId="0" borderId="2" xfId="0" applyNumberFormat="1" applyFont="1" applyFill="1" applyBorder="1" applyAlignment="1" applyProtection="1">
      <alignment horizontal="center" vertical="top"/>
    </xf>
    <xf numFmtId="164" fontId="13" fillId="2" borderId="3" xfId="0" applyNumberFormat="1" applyFont="1" applyFill="1" applyBorder="1" applyAlignment="1" applyProtection="1">
      <alignment horizontal="center" vertical="top"/>
    </xf>
    <xf numFmtId="164" fontId="13" fillId="0" borderId="1" xfId="0" applyNumberFormat="1" applyFont="1" applyFill="1" applyBorder="1" applyAlignment="1" applyProtection="1">
      <alignment horizontal="center" vertical="top"/>
    </xf>
    <xf numFmtId="0" fontId="14" fillId="0" borderId="1" xfId="0" applyFont="1" applyFill="1" applyBorder="1" applyAlignment="1" applyProtection="1">
      <alignment horizontal="right" vertical="top"/>
      <protection locked="0"/>
    </xf>
    <xf numFmtId="0" fontId="15" fillId="0" borderId="0" xfId="0" applyFont="1" applyFill="1" applyBorder="1" applyAlignment="1" applyProtection="1">
      <alignment horizontal="center" vertical="top"/>
      <protection locked="0"/>
    </xf>
    <xf numFmtId="0" fontId="14" fillId="0" borderId="1" xfId="0" applyFont="1" applyFill="1" applyBorder="1" applyAlignment="1" applyProtection="1">
      <alignment horizontal="left" vertical="top"/>
      <protection locked="0"/>
    </xf>
    <xf numFmtId="0" fontId="15" fillId="0" borderId="1" xfId="0" applyFont="1" applyFill="1" applyBorder="1" applyAlignment="1" applyProtection="1">
      <alignment horizontal="center" vertical="top"/>
      <protection locked="0"/>
    </xf>
    <xf numFmtId="0" fontId="13" fillId="0" borderId="1" xfId="0" applyFont="1" applyFill="1" applyBorder="1" applyAlignment="1" applyProtection="1">
      <alignment horizontal="center" vertical="top"/>
      <protection locked="0"/>
    </xf>
    <xf numFmtId="0" fontId="15" fillId="0" borderId="1" xfId="0" applyFont="1" applyFill="1" applyBorder="1" applyAlignment="1" applyProtection="1">
      <alignment horizontal="left" vertical="top" wrapText="1"/>
      <protection locked="0"/>
    </xf>
    <xf numFmtId="1" fontId="15" fillId="0" borderId="1" xfId="0" applyNumberFormat="1" applyFont="1" applyFill="1" applyBorder="1" applyAlignment="1" applyProtection="1">
      <alignment horizontal="center" vertical="top"/>
      <protection locked="0"/>
    </xf>
    <xf numFmtId="1" fontId="15" fillId="0" borderId="0" xfId="0" applyNumberFormat="1" applyFont="1" applyFill="1" applyBorder="1" applyAlignment="1" applyProtection="1">
      <alignment horizontal="center" vertical="top"/>
      <protection locked="0"/>
    </xf>
    <xf numFmtId="0" fontId="15" fillId="0" borderId="1" xfId="0" applyFont="1" applyFill="1" applyBorder="1" applyAlignment="1" applyProtection="1">
      <alignment horizontal="left" vertical="top"/>
      <protection locked="0"/>
    </xf>
    <xf numFmtId="164" fontId="15" fillId="0" borderId="2" xfId="0" applyNumberFormat="1" applyFont="1" applyFill="1" applyBorder="1" applyAlignment="1" applyProtection="1">
      <alignment horizontal="center" vertical="top"/>
      <protection locked="0"/>
    </xf>
    <xf numFmtId="0" fontId="15" fillId="0" borderId="0" xfId="0" applyFont="1" applyFill="1" applyBorder="1" applyAlignment="1" applyProtection="1">
      <alignment horizontal="left" vertical="top"/>
      <protection locked="0"/>
    </xf>
    <xf numFmtId="0" fontId="15" fillId="0" borderId="4" xfId="0" applyFont="1" applyFill="1" applyBorder="1" applyAlignment="1" applyProtection="1">
      <alignment horizontal="left" vertical="top"/>
      <protection locked="0"/>
    </xf>
    <xf numFmtId="164" fontId="15" fillId="2" borderId="3" xfId="0" applyNumberFormat="1" applyFont="1" applyFill="1" applyBorder="1" applyAlignment="1" applyProtection="1">
      <alignment horizontal="center" vertical="top"/>
      <protection locked="0"/>
    </xf>
    <xf numFmtId="164" fontId="15" fillId="0" borderId="5" xfId="0" applyNumberFormat="1" applyFont="1" applyFill="1" applyBorder="1" applyAlignment="1" applyProtection="1">
      <alignment horizontal="center" vertical="top"/>
      <protection locked="0"/>
    </xf>
    <xf numFmtId="164" fontId="15" fillId="0" borderId="1" xfId="0" applyNumberFormat="1" applyFont="1" applyFill="1" applyBorder="1" applyAlignment="1" applyProtection="1">
      <alignment horizontal="center" vertical="top"/>
      <protection locked="0"/>
    </xf>
    <xf numFmtId="1" fontId="15" fillId="0" borderId="6" xfId="0" applyNumberFormat="1" applyFont="1" applyFill="1" applyBorder="1" applyAlignment="1" applyProtection="1">
      <alignment horizontal="center" vertical="top"/>
    </xf>
    <xf numFmtId="1" fontId="15" fillId="0" borderId="0" xfId="0" applyNumberFormat="1" applyFont="1" applyFill="1" applyBorder="1" applyAlignment="1" applyProtection="1">
      <alignment horizontal="right" vertical="center"/>
    </xf>
    <xf numFmtId="1" fontId="15" fillId="0" borderId="0" xfId="0" applyNumberFormat="1" applyFont="1" applyFill="1" applyBorder="1" applyAlignment="1" applyProtection="1">
      <alignment horizontal="center" vertical="center"/>
    </xf>
    <xf numFmtId="1" fontId="15" fillId="0" borderId="0" xfId="0" applyNumberFormat="1" applyFont="1" applyFill="1" applyBorder="1" applyAlignment="1" applyProtection="1">
      <alignment horizontal="left" vertical="center"/>
    </xf>
    <xf numFmtId="1" fontId="16" fillId="0" borderId="0" xfId="0" applyNumberFormat="1" applyFont="1" applyFill="1" applyBorder="1" applyAlignment="1" applyProtection="1">
      <alignment horizontal="right" vertical="center"/>
    </xf>
    <xf numFmtId="1" fontId="16" fillId="0" borderId="0" xfId="0" applyNumberFormat="1" applyFont="1" applyFill="1" applyBorder="1" applyAlignment="1" applyProtection="1">
      <alignment horizontal="center" vertical="center"/>
    </xf>
    <xf numFmtId="1" fontId="16" fillId="0" borderId="7" xfId="0" applyNumberFormat="1" applyFont="1" applyFill="1" applyBorder="1" applyAlignment="1" applyProtection="1">
      <alignment horizontal="left" vertical="center"/>
    </xf>
    <xf numFmtId="1" fontId="15" fillId="0" borderId="8" xfId="0" applyNumberFormat="1" applyFont="1" applyFill="1" applyBorder="1" applyAlignment="1" applyProtection="1">
      <alignment horizontal="center" vertical="center"/>
    </xf>
    <xf numFmtId="1" fontId="16" fillId="0" borderId="7" xfId="0" applyNumberFormat="1" applyFont="1" applyFill="1" applyBorder="1" applyAlignment="1" applyProtection="1">
      <alignment horizontal="center" vertical="center"/>
    </xf>
    <xf numFmtId="1" fontId="16" fillId="0" borderId="9" xfId="0" applyNumberFormat="1" applyFont="1" applyFill="1" applyBorder="1" applyAlignment="1" applyProtection="1">
      <alignment horizontal="center" vertical="center"/>
    </xf>
    <xf numFmtId="0" fontId="15" fillId="0" borderId="6" xfId="0" applyFont="1" applyFill="1" applyBorder="1" applyAlignment="1" applyProtection="1">
      <alignment horizontal="center" vertical="top"/>
    </xf>
    <xf numFmtId="164" fontId="15" fillId="0" borderId="0" xfId="0" applyNumberFormat="1" applyFont="1" applyFill="1" applyBorder="1" applyAlignment="1" applyProtection="1">
      <alignment horizontal="right" vertical="center"/>
    </xf>
    <xf numFmtId="164" fontId="15" fillId="0" borderId="0" xfId="0" applyNumberFormat="1" applyFont="1" applyFill="1" applyBorder="1" applyAlignment="1" applyProtection="1">
      <alignment horizontal="center" vertical="center"/>
    </xf>
    <xf numFmtId="164" fontId="15" fillId="0" borderId="0" xfId="0" applyNumberFormat="1" applyFont="1" applyFill="1" applyBorder="1" applyAlignment="1" applyProtection="1">
      <alignment horizontal="left" vertical="center"/>
    </xf>
    <xf numFmtId="164" fontId="16" fillId="0" borderId="0" xfId="0" applyNumberFormat="1" applyFont="1" applyFill="1" applyBorder="1" applyAlignment="1" applyProtection="1">
      <alignment horizontal="right" vertical="center"/>
    </xf>
    <xf numFmtId="164" fontId="16" fillId="0" borderId="0" xfId="0" applyNumberFormat="1" applyFont="1" applyFill="1" applyBorder="1" applyAlignment="1" applyProtection="1">
      <alignment horizontal="center" vertical="center"/>
    </xf>
    <xf numFmtId="164" fontId="16" fillId="0" borderId="7" xfId="0" applyNumberFormat="1" applyFont="1" applyFill="1" applyBorder="1" applyAlignment="1" applyProtection="1">
      <alignment horizontal="left" vertical="center"/>
    </xf>
    <xf numFmtId="164" fontId="15" fillId="0" borderId="8" xfId="0" applyNumberFormat="1" applyFont="1" applyFill="1" applyBorder="1" applyAlignment="1" applyProtection="1">
      <alignment horizontal="center" vertical="center"/>
    </xf>
    <xf numFmtId="164" fontId="16" fillId="0" borderId="7" xfId="0" applyNumberFormat="1" applyFont="1" applyFill="1" applyBorder="1" applyAlignment="1" applyProtection="1">
      <alignment horizontal="center" vertical="center"/>
    </xf>
    <xf numFmtId="164" fontId="16" fillId="0" borderId="9" xfId="0" applyNumberFormat="1" applyFont="1" applyFill="1" applyBorder="1" applyAlignment="1" applyProtection="1">
      <alignment horizontal="center" vertical="center"/>
    </xf>
    <xf numFmtId="9" fontId="15" fillId="0" borderId="0" xfId="3" applyFont="1" applyFill="1" applyBorder="1" applyAlignment="1" applyProtection="1">
      <alignment horizontal="right" vertical="center"/>
    </xf>
    <xf numFmtId="9" fontId="15" fillId="0" borderId="0" xfId="3" applyFont="1" applyFill="1" applyBorder="1" applyAlignment="1" applyProtection="1">
      <alignment horizontal="left" vertical="center"/>
    </xf>
    <xf numFmtId="9" fontId="15" fillId="0" borderId="8" xfId="3" applyFont="1" applyFill="1" applyBorder="1" applyAlignment="1" applyProtection="1">
      <alignment horizontal="center" vertical="center"/>
    </xf>
    <xf numFmtId="9" fontId="15" fillId="0" borderId="0" xfId="3" applyFont="1" applyFill="1" applyBorder="1" applyAlignment="1" applyProtection="1">
      <alignment horizontal="center" vertical="center"/>
    </xf>
    <xf numFmtId="0" fontId="15" fillId="0" borderId="10" xfId="0" applyFont="1" applyFill="1" applyBorder="1" applyAlignment="1" applyProtection="1">
      <alignment horizontal="center" vertical="top"/>
    </xf>
    <xf numFmtId="9" fontId="15" fillId="0" borderId="11" xfId="3" applyFont="1" applyFill="1" applyBorder="1" applyAlignment="1" applyProtection="1">
      <alignment horizontal="right" vertical="center"/>
    </xf>
    <xf numFmtId="1" fontId="15" fillId="0" borderId="12" xfId="0" applyNumberFormat="1" applyFont="1" applyFill="1" applyBorder="1" applyAlignment="1" applyProtection="1">
      <alignment horizontal="center" vertical="center"/>
    </xf>
    <xf numFmtId="9" fontId="15" fillId="0" borderId="12" xfId="3" applyFont="1" applyFill="1" applyBorder="1" applyAlignment="1" applyProtection="1">
      <alignment horizontal="left" vertical="center"/>
    </xf>
    <xf numFmtId="1" fontId="16" fillId="0" borderId="12" xfId="0" applyNumberFormat="1" applyFont="1" applyFill="1" applyBorder="1" applyAlignment="1" applyProtection="1">
      <alignment horizontal="right" vertical="center"/>
    </xf>
    <xf numFmtId="1" fontId="16" fillId="0" borderId="12" xfId="0" applyNumberFormat="1" applyFont="1" applyFill="1" applyBorder="1" applyAlignment="1" applyProtection="1">
      <alignment horizontal="center" vertical="center"/>
    </xf>
    <xf numFmtId="1" fontId="16" fillId="0" borderId="13" xfId="0" applyNumberFormat="1" applyFont="1" applyFill="1" applyBorder="1" applyAlignment="1" applyProtection="1">
      <alignment horizontal="left" vertical="center"/>
    </xf>
    <xf numFmtId="9" fontId="15" fillId="0" borderId="11" xfId="3" applyFont="1" applyFill="1" applyBorder="1" applyAlignment="1" applyProtection="1">
      <alignment horizontal="center" vertical="center"/>
    </xf>
    <xf numFmtId="1" fontId="16" fillId="0" borderId="13" xfId="0" applyNumberFormat="1" applyFont="1" applyFill="1" applyBorder="1" applyAlignment="1" applyProtection="1">
      <alignment horizontal="center" vertical="center"/>
    </xf>
    <xf numFmtId="9" fontId="15" fillId="0" borderId="12" xfId="3" applyFont="1" applyFill="1" applyBorder="1" applyAlignment="1" applyProtection="1">
      <alignment horizontal="center" vertical="center"/>
    </xf>
    <xf numFmtId="1" fontId="16" fillId="0" borderId="14" xfId="0" applyNumberFormat="1" applyFont="1" applyFill="1" applyBorder="1" applyAlignment="1" applyProtection="1">
      <alignment horizontal="center" vertical="center"/>
    </xf>
    <xf numFmtId="1" fontId="15" fillId="0" borderId="0" xfId="0" applyNumberFormat="1" applyFont="1" applyFill="1" applyBorder="1" applyAlignment="1" applyProtection="1">
      <alignment horizontal="left" vertical="top" wrapText="1"/>
    </xf>
    <xf numFmtId="0" fontId="15" fillId="0" borderId="0" xfId="0" applyFont="1" applyFill="1" applyBorder="1" applyAlignment="1" applyProtection="1">
      <alignment horizontal="left" vertical="top"/>
    </xf>
    <xf numFmtId="0" fontId="15" fillId="0" borderId="0" xfId="0" applyFont="1" applyFill="1" applyBorder="1" applyAlignment="1" applyProtection="1">
      <alignment horizontal="left" vertical="top" wrapText="1"/>
    </xf>
    <xf numFmtId="0" fontId="15" fillId="0" borderId="12" xfId="0" applyFont="1" applyFill="1" applyBorder="1" applyAlignment="1" applyProtection="1">
      <alignment horizontal="left" vertical="top" wrapText="1"/>
    </xf>
    <xf numFmtId="0" fontId="14"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0" fontId="17" fillId="0" borderId="17"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6" fillId="0" borderId="1" xfId="2" applyFont="1" applyBorder="1" applyAlignment="1">
      <alignment horizontal="left" vertical="center" wrapText="1"/>
    </xf>
    <xf numFmtId="0" fontId="5" fillId="0" borderId="0" xfId="2" applyAlignment="1">
      <alignment horizontal="center" vertical="center" wrapText="1"/>
    </xf>
    <xf numFmtId="0" fontId="6" fillId="0" borderId="0" xfId="2" applyFont="1" applyAlignment="1">
      <alignment horizontal="left" vertical="center" wrapText="1"/>
    </xf>
    <xf numFmtId="0" fontId="7" fillId="0" borderId="0" xfId="2" applyFont="1" applyAlignment="1">
      <alignment horizontal="center" vertical="center" wrapText="1"/>
    </xf>
    <xf numFmtId="0" fontId="5" fillId="0" borderId="1" xfId="2" applyBorder="1" applyAlignment="1">
      <alignment horizontal="center" vertical="center" wrapText="1"/>
    </xf>
    <xf numFmtId="9" fontId="18" fillId="0" borderId="1" xfId="3" applyFont="1" applyFill="1" applyBorder="1" applyAlignment="1" applyProtection="1">
      <alignment horizontal="center" vertical="top"/>
    </xf>
    <xf numFmtId="0" fontId="5" fillId="0" borderId="0" xfId="2" applyAlignment="1">
      <alignment vertical="top"/>
    </xf>
    <xf numFmtId="0" fontId="5" fillId="0" borderId="0" xfId="2"/>
    <xf numFmtId="0" fontId="19" fillId="3" borderId="18" xfId="2" applyFont="1" applyFill="1" applyBorder="1" applyAlignment="1">
      <alignment horizontal="center" vertical="top" wrapText="1"/>
    </xf>
    <xf numFmtId="0" fontId="20" fillId="3" borderId="19" xfId="2" applyFont="1" applyFill="1" applyBorder="1" applyAlignment="1">
      <alignment horizontal="left" vertical="top" wrapText="1"/>
    </xf>
    <xf numFmtId="0" fontId="19" fillId="3" borderId="20" xfId="2" applyFont="1" applyFill="1" applyBorder="1" applyAlignment="1">
      <alignment horizontal="center" vertical="top" wrapText="1"/>
    </xf>
    <xf numFmtId="0" fontId="20" fillId="3" borderId="21" xfId="2" applyFont="1" applyFill="1" applyBorder="1" applyAlignment="1">
      <alignment horizontal="left" vertical="top" wrapText="1"/>
    </xf>
    <xf numFmtId="0" fontId="20" fillId="3" borderId="22" xfId="2" applyFont="1" applyFill="1" applyBorder="1" applyAlignment="1">
      <alignment horizontal="left" vertical="top" wrapText="1"/>
    </xf>
    <xf numFmtId="0" fontId="21" fillId="4" borderId="20" xfId="2" applyFont="1" applyFill="1" applyBorder="1" applyAlignment="1">
      <alignment horizontal="center" vertical="top" wrapText="1"/>
    </xf>
    <xf numFmtId="0" fontId="19" fillId="3" borderId="23" xfId="2" applyFont="1" applyFill="1" applyBorder="1" applyAlignment="1">
      <alignment horizontal="center" vertical="top" wrapText="1"/>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Border="1" applyAlignment="1">
      <alignment horizontal="center" vertical="center" wrapText="1"/>
    </xf>
    <xf numFmtId="0" fontId="15" fillId="0" borderId="1" xfId="0" applyFont="1" applyFill="1" applyBorder="1" applyAlignment="1" applyProtection="1">
      <alignment horizontal="center" vertical="top" wrapText="1"/>
      <protection locked="0"/>
    </xf>
    <xf numFmtId="0" fontId="20" fillId="4" borderId="22" xfId="0" applyFont="1" applyFill="1" applyBorder="1" applyAlignment="1">
      <alignment horizontal="left" vertical="top" wrapText="1"/>
    </xf>
    <xf numFmtId="0" fontId="5" fillId="3" borderId="33" xfId="1" applyFont="1" applyFill="1" applyBorder="1" applyAlignment="1" applyProtection="1">
      <alignment horizontal="left" vertical="top" wrapText="1"/>
    </xf>
    <xf numFmtId="1" fontId="15" fillId="0" borderId="0" xfId="0" applyNumberFormat="1" applyFont="1" applyFill="1" applyBorder="1" applyAlignment="1">
      <alignment horizontal="center" vertical="center"/>
    </xf>
    <xf numFmtId="0" fontId="15" fillId="5" borderId="0" xfId="0" applyFont="1" applyFill="1" applyBorder="1" applyAlignment="1">
      <alignment vertical="top"/>
    </xf>
    <xf numFmtId="9" fontId="23" fillId="5" borderId="32" xfId="3" applyFont="1" applyFill="1" applyBorder="1" applyAlignment="1">
      <alignment horizontal="center"/>
    </xf>
    <xf numFmtId="164" fontId="24" fillId="5" borderId="32" xfId="0" applyNumberFormat="1" applyFont="1" applyFill="1" applyBorder="1" applyAlignment="1">
      <alignment horizontal="center"/>
    </xf>
    <xf numFmtId="9" fontId="18" fillId="5" borderId="32" xfId="3" applyFont="1" applyFill="1" applyBorder="1" applyAlignment="1">
      <alignment horizontal="center"/>
    </xf>
    <xf numFmtId="164" fontId="13" fillId="5" borderId="32" xfId="0" applyNumberFormat="1" applyFont="1" applyFill="1" applyBorder="1" applyAlignment="1">
      <alignment horizontal="center"/>
    </xf>
    <xf numFmtId="0" fontId="15" fillId="0" borderId="0" xfId="0" applyFont="1" applyFill="1" applyBorder="1" applyAlignment="1">
      <alignment horizontal="center"/>
    </xf>
    <xf numFmtId="0" fontId="15" fillId="0" borderId="0" xfId="0" applyFont="1" applyFill="1" applyBorder="1" applyAlignment="1">
      <alignment horizontal="left"/>
    </xf>
    <xf numFmtId="0" fontId="15" fillId="0" borderId="0" xfId="0" applyFont="1" applyFill="1" applyBorder="1" applyAlignment="1">
      <alignment horizontal="center" vertical="center"/>
    </xf>
    <xf numFmtId="164" fontId="15" fillId="0" borderId="0" xfId="0" applyNumberFormat="1" applyFont="1" applyFill="1" applyBorder="1" applyAlignment="1">
      <alignment horizontal="right" vertical="center"/>
    </xf>
    <xf numFmtId="164" fontId="15" fillId="0" borderId="0" xfId="0" applyNumberFormat="1" applyFont="1" applyFill="1" applyBorder="1" applyAlignment="1">
      <alignment horizontal="left" vertical="center"/>
    </xf>
    <xf numFmtId="164" fontId="16" fillId="0" borderId="0" xfId="0" applyNumberFormat="1" applyFont="1" applyFill="1" applyBorder="1" applyAlignment="1">
      <alignment horizontal="right" vertical="center"/>
    </xf>
    <xf numFmtId="164" fontId="16" fillId="0" borderId="0" xfId="0" applyNumberFormat="1" applyFont="1" applyFill="1" applyBorder="1" applyAlignment="1">
      <alignment horizontal="center" vertical="center"/>
    </xf>
    <xf numFmtId="164" fontId="16" fillId="0" borderId="0" xfId="0" applyNumberFormat="1" applyFont="1" applyFill="1" applyBorder="1" applyAlignment="1">
      <alignment horizontal="left" vertical="center"/>
    </xf>
    <xf numFmtId="164" fontId="15" fillId="0" borderId="0" xfId="0" applyNumberFormat="1" applyFont="1" applyFill="1" applyBorder="1" applyAlignment="1">
      <alignment horizontal="center" vertical="center"/>
    </xf>
    <xf numFmtId="1" fontId="7"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14" fillId="0" borderId="15"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164" fontId="5" fillId="0" borderId="5" xfId="2" applyNumberFormat="1" applyFill="1" applyBorder="1" applyAlignment="1">
      <alignment horizontal="center" vertical="center" wrapText="1"/>
    </xf>
    <xf numFmtId="9" fontId="5" fillId="0" borderId="5" xfId="3" applyFont="1" applyFill="1" applyBorder="1" applyAlignment="1">
      <alignment horizontal="center" vertical="center" wrapText="1"/>
    </xf>
    <xf numFmtId="164" fontId="0" fillId="0" borderId="5" xfId="3" applyNumberFormat="1" applyFont="1" applyFill="1" applyBorder="1" applyAlignment="1">
      <alignment horizontal="center" vertical="center" wrapText="1"/>
    </xf>
    <xf numFmtId="0" fontId="5" fillId="0" borderId="1" xfId="2" applyFill="1" applyBorder="1" applyAlignment="1">
      <alignment horizontal="center" vertical="center" wrapText="1"/>
    </xf>
    <xf numFmtId="9" fontId="5" fillId="0" borderId="1" xfId="3" applyFont="1" applyFill="1" applyBorder="1" applyAlignment="1">
      <alignment horizontal="center" vertical="center" wrapText="1"/>
    </xf>
    <xf numFmtId="164" fontId="5" fillId="0" borderId="1" xfId="2" applyNumberFormat="1" applyFill="1" applyBorder="1" applyAlignment="1">
      <alignment horizontal="center" vertical="center" wrapText="1"/>
    </xf>
    <xf numFmtId="9" fontId="0" fillId="0" borderId="1" xfId="4" applyFont="1" applyFill="1" applyBorder="1" applyAlignment="1">
      <alignment horizontal="center" vertical="center" wrapText="1"/>
    </xf>
    <xf numFmtId="164" fontId="6" fillId="0" borderId="5" xfId="2" applyNumberFormat="1" applyFont="1" applyFill="1" applyBorder="1" applyAlignment="1">
      <alignment horizontal="center" vertical="center" wrapText="1"/>
    </xf>
    <xf numFmtId="164" fontId="11" fillId="0" borderId="5" xfId="3" applyNumberFormat="1" applyFont="1" applyFill="1" applyBorder="1" applyAlignment="1">
      <alignment horizontal="center" vertical="center" wrapText="1"/>
    </xf>
    <xf numFmtId="164" fontId="6" fillId="0" borderId="1" xfId="2" applyNumberFormat="1" applyFont="1" applyFill="1" applyBorder="1" applyAlignment="1">
      <alignment horizontal="center" vertical="center" wrapText="1"/>
    </xf>
    <xf numFmtId="164" fontId="11" fillId="0" borderId="1" xfId="4" applyNumberFormat="1" applyFont="1" applyFill="1" applyBorder="1" applyAlignment="1">
      <alignment horizontal="center" vertical="center" wrapText="1"/>
    </xf>
    <xf numFmtId="0" fontId="25" fillId="6" borderId="0" xfId="5" applyFont="1" applyFill="1" applyAlignment="1">
      <alignment vertical="top"/>
    </xf>
    <xf numFmtId="0" fontId="26" fillId="7" borderId="0" xfId="5" applyFont="1" applyFill="1"/>
    <xf numFmtId="49" fontId="27" fillId="6" borderId="0" xfId="5" applyNumberFormat="1" applyFont="1" applyFill="1" applyAlignment="1">
      <alignment horizontal="right" vertical="top"/>
    </xf>
    <xf numFmtId="49" fontId="28" fillId="6" borderId="0" xfId="5" applyNumberFormat="1" applyFont="1" applyFill="1" applyAlignment="1">
      <alignment horizontal="right" vertical="top"/>
    </xf>
    <xf numFmtId="0" fontId="25" fillId="7" borderId="0" xfId="5" applyFont="1" applyFill="1" applyAlignment="1">
      <alignment vertical="top"/>
    </xf>
    <xf numFmtId="49" fontId="28" fillId="7" borderId="0" xfId="5" applyNumberFormat="1" applyFont="1" applyFill="1" applyAlignment="1">
      <alignment horizontal="right" vertical="top"/>
    </xf>
    <xf numFmtId="49" fontId="5" fillId="0" borderId="0" xfId="2" applyNumberFormat="1"/>
    <xf numFmtId="1" fontId="6" fillId="0" borderId="1" xfId="2" applyNumberFormat="1" applyFont="1" applyBorder="1" applyAlignment="1">
      <alignment horizontal="left" vertical="center" wrapText="1"/>
    </xf>
    <xf numFmtId="1" fontId="5" fillId="0" borderId="1" xfId="2" applyNumberFormat="1" applyFont="1" applyBorder="1" applyAlignment="1">
      <alignment horizontal="left" vertical="center" wrapText="1"/>
    </xf>
    <xf numFmtId="1" fontId="0" fillId="0" borderId="1" xfId="0" applyNumberFormat="1" applyBorder="1" applyAlignment="1">
      <alignment horizontal="left" vertical="center" wrapText="1"/>
    </xf>
    <xf numFmtId="2" fontId="15" fillId="0" borderId="0" xfId="0" applyNumberFormat="1" applyFont="1" applyFill="1" applyBorder="1" applyAlignment="1" applyProtection="1">
      <alignment horizontal="center" vertical="center"/>
    </xf>
    <xf numFmtId="0" fontId="0" fillId="0" borderId="0" xfId="0" applyFill="1" applyBorder="1" applyAlignment="1"/>
    <xf numFmtId="0" fontId="0" fillId="0" borderId="12" xfId="0" applyFill="1" applyBorder="1" applyAlignment="1"/>
    <xf numFmtId="0" fontId="11" fillId="0" borderId="34" xfId="0" applyFont="1" applyFill="1" applyBorder="1" applyAlignment="1">
      <alignment horizontal="center"/>
    </xf>
    <xf numFmtId="0" fontId="22" fillId="3" borderId="24" xfId="2" applyFont="1" applyFill="1" applyBorder="1" applyAlignment="1">
      <alignment horizontal="center" vertical="center" wrapText="1"/>
    </xf>
    <xf numFmtId="0" fontId="22" fillId="3" borderId="25" xfId="2" applyFont="1" applyFill="1" applyBorder="1" applyAlignment="1">
      <alignment horizontal="center" vertical="center" wrapText="1"/>
    </xf>
    <xf numFmtId="0" fontId="14" fillId="0" borderId="1" xfId="0" applyFont="1" applyFill="1" applyBorder="1" applyAlignment="1" applyProtection="1">
      <alignment horizontal="center" vertical="top"/>
      <protection locked="0"/>
    </xf>
    <xf numFmtId="1" fontId="14" fillId="0" borderId="1" xfId="0" applyNumberFormat="1" applyFont="1" applyFill="1" applyBorder="1" applyAlignment="1" applyProtection="1">
      <alignment horizontal="center" vertical="top"/>
      <protection locked="0"/>
    </xf>
    <xf numFmtId="0" fontId="14" fillId="0" borderId="29" xfId="0" applyFont="1" applyFill="1" applyBorder="1" applyAlignment="1" applyProtection="1">
      <alignment horizontal="left" vertical="top"/>
    </xf>
    <xf numFmtId="0" fontId="14" fillId="0" borderId="17" xfId="0" applyFont="1" applyFill="1" applyBorder="1" applyAlignment="1" applyProtection="1">
      <alignment horizontal="left" vertical="top"/>
    </xf>
    <xf numFmtId="0" fontId="14" fillId="0" borderId="30" xfId="0" applyFont="1" applyFill="1" applyBorder="1" applyAlignment="1" applyProtection="1">
      <alignment horizontal="center" vertical="top"/>
    </xf>
    <xf numFmtId="0" fontId="14" fillId="0" borderId="31" xfId="0" applyFont="1" applyFill="1" applyBorder="1" applyAlignment="1" applyProtection="1">
      <alignment horizontal="center" vertical="top"/>
    </xf>
    <xf numFmtId="0" fontId="14" fillId="0" borderId="26" xfId="0" applyFont="1" applyFill="1" applyBorder="1" applyAlignment="1" applyProtection="1">
      <alignment horizontal="center" vertical="top"/>
    </xf>
    <xf numFmtId="0" fontId="14" fillId="0" borderId="27" xfId="0" applyFont="1" applyFill="1" applyBorder="1" applyAlignment="1" applyProtection="1">
      <alignment horizontal="center" vertical="top"/>
    </xf>
    <xf numFmtId="0" fontId="14" fillId="0" borderId="28" xfId="0" applyFont="1" applyFill="1" applyBorder="1" applyAlignment="1" applyProtection="1">
      <alignment horizontal="center" vertical="top"/>
    </xf>
    <xf numFmtId="0" fontId="14" fillId="0" borderId="15" xfId="0" applyFont="1" applyFill="1" applyBorder="1" applyAlignment="1" applyProtection="1">
      <alignment horizontal="center" vertical="top"/>
    </xf>
    <xf numFmtId="0" fontId="17" fillId="0" borderId="15" xfId="0" applyFont="1" applyFill="1" applyBorder="1" applyAlignment="1" applyProtection="1">
      <alignment horizontal="center" vertical="top"/>
    </xf>
    <xf numFmtId="0" fontId="17" fillId="0" borderId="16" xfId="0" applyFont="1" applyFill="1" applyBorder="1" applyAlignment="1" applyProtection="1">
      <alignment horizontal="center" vertical="top"/>
    </xf>
    <xf numFmtId="0" fontId="6" fillId="0" borderId="1" xfId="2" applyFont="1" applyBorder="1" applyAlignment="1">
      <alignment horizontal="left" vertical="center"/>
    </xf>
    <xf numFmtId="1" fontId="6" fillId="0" borderId="1" xfId="2" applyNumberFormat="1" applyFont="1" applyBorder="1" applyAlignment="1">
      <alignment horizontal="left" vertical="center"/>
    </xf>
    <xf numFmtId="0" fontId="6" fillId="0" borderId="0" xfId="2" applyFont="1" applyAlignment="1">
      <alignment horizontal="left" vertical="center"/>
    </xf>
  </cellXfs>
  <cellStyles count="6">
    <cellStyle name="Hiperłącze" xfId="1" builtinId="8"/>
    <cellStyle name="Normal 2" xfId="2" xr:uid="{00000000-0005-0000-0000-000001000000}"/>
    <cellStyle name="Normalny" xfId="0" builtinId="0"/>
    <cellStyle name="Normalny 2" xfId="5" xr:uid="{00000000-0005-0000-0000-000003000000}"/>
    <cellStyle name="Percent 2" xfId="4" xr:uid="{00000000-0005-0000-0000-000004000000}"/>
    <cellStyle name="Procentowy" xfId="3" builtinId="5"/>
  </cellStyles>
  <dxfs count="0"/>
  <tableStyles count="0" defaultTableStyle="TableStyleMedium9" defaultPivotStyle="PivotStyleLight16"/>
  <colors>
    <mruColors>
      <color rgb="FF66FF66"/>
      <color rgb="FF00FF00"/>
      <color rgb="FF00CC00"/>
      <color rgb="FF006600"/>
      <color rgb="FF0000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Echiniscoidea%20ver.%201.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4"/>
  <sheetViews>
    <sheetView tabSelected="1" workbookViewId="0">
      <selection activeCell="B2" sqref="B2:C2"/>
    </sheetView>
  </sheetViews>
  <sheetFormatPr defaultColWidth="9.140625" defaultRowHeight="12.75" x14ac:dyDescent="0.2"/>
  <cols>
    <col min="1" max="1" width="3" style="70" customWidth="1"/>
    <col min="2" max="2" width="3.7109375" style="69" customWidth="1"/>
    <col min="3" max="3" width="115.7109375" style="70" customWidth="1"/>
    <col min="4" max="16384" width="9.140625" style="70"/>
  </cols>
  <sheetData>
    <row r="1" spans="2:3" ht="13.5" thickBot="1" x14ac:dyDescent="0.25"/>
    <row r="2" spans="2:3" ht="19.5" thickBot="1" x14ac:dyDescent="0.25">
      <c r="B2" s="131" t="s">
        <v>44</v>
      </c>
      <c r="C2" s="132"/>
    </row>
    <row r="3" spans="2:3" ht="15.75" x14ac:dyDescent="0.2">
      <c r="B3" s="71">
        <v>1</v>
      </c>
      <c r="C3" s="72" t="s">
        <v>50</v>
      </c>
    </row>
    <row r="4" spans="2:3" ht="63" x14ac:dyDescent="0.2">
      <c r="B4" s="73">
        <v>2</v>
      </c>
      <c r="C4" s="74" t="s">
        <v>48</v>
      </c>
    </row>
    <row r="5" spans="2:3" ht="47.25" x14ac:dyDescent="0.2">
      <c r="B5" s="71">
        <v>3</v>
      </c>
      <c r="C5" s="74" t="s">
        <v>82</v>
      </c>
    </row>
    <row r="6" spans="2:3" ht="47.25" x14ac:dyDescent="0.2">
      <c r="B6" s="73">
        <v>4</v>
      </c>
      <c r="C6" s="74" t="s">
        <v>49</v>
      </c>
    </row>
    <row r="7" spans="2:3" ht="31.5" x14ac:dyDescent="0.2">
      <c r="B7" s="71">
        <v>5</v>
      </c>
      <c r="C7" s="74" t="s">
        <v>47</v>
      </c>
    </row>
    <row r="8" spans="2:3" ht="31.5" x14ac:dyDescent="0.2">
      <c r="B8" s="73">
        <v>6</v>
      </c>
      <c r="C8" s="74" t="s">
        <v>51</v>
      </c>
    </row>
    <row r="9" spans="2:3" ht="31.5" x14ac:dyDescent="0.2">
      <c r="B9" s="71">
        <v>7</v>
      </c>
      <c r="C9" s="75" t="s">
        <v>45</v>
      </c>
    </row>
    <row r="10" spans="2:3" ht="78.75" x14ac:dyDescent="0.2">
      <c r="B10" s="76">
        <v>8</v>
      </c>
      <c r="C10" s="83" t="s">
        <v>78</v>
      </c>
    </row>
    <row r="11" spans="2:3" ht="16.5" thickBot="1" x14ac:dyDescent="0.25">
      <c r="B11" s="77">
        <v>9</v>
      </c>
      <c r="C11" s="84" t="s">
        <v>46</v>
      </c>
    </row>
    <row r="14" spans="2:3" x14ac:dyDescent="0.2">
      <c r="C14" s="123"/>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7C80"/>
  </sheetPr>
  <dimension ref="A1:AF1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5.28515625" style="65" customWidth="1"/>
    <col min="2" max="2" width="16.85546875" style="80" customWidth="1"/>
    <col min="3" max="3" width="9.140625" style="66"/>
    <col min="4" max="4" width="9.140625" style="64" customWidth="1"/>
    <col min="5" max="10" width="9.140625" style="64"/>
    <col min="11" max="11" width="11.28515625" style="64" customWidth="1"/>
    <col min="12" max="20" width="9.140625" style="64"/>
    <col min="21" max="22" width="6.7109375" style="64" customWidth="1"/>
    <col min="23" max="23" width="12.5703125" style="64" customWidth="1"/>
    <col min="24" max="25" width="6.7109375" style="64" customWidth="1"/>
    <col min="26" max="26" width="12.5703125" style="64" customWidth="1"/>
    <col min="27" max="28" width="6.7109375" style="64" customWidth="1"/>
    <col min="29" max="29" width="12.5703125" style="64" customWidth="1"/>
    <col min="30" max="31" width="6.7109375" style="64" customWidth="1"/>
    <col min="32" max="32" width="12.5703125" style="64" customWidth="1"/>
    <col min="33" max="16384" width="9.140625" style="64"/>
  </cols>
  <sheetData>
    <row r="1" spans="1:32" ht="38.25" x14ac:dyDescent="0.2">
      <c r="A1" s="63" t="s">
        <v>52</v>
      </c>
      <c r="B1" s="81" t="s">
        <v>53</v>
      </c>
      <c r="C1" s="67" t="s">
        <v>37</v>
      </c>
      <c r="D1" s="82" t="s">
        <v>4</v>
      </c>
      <c r="E1" s="82" t="s">
        <v>25</v>
      </c>
      <c r="F1" s="82" t="s">
        <v>38</v>
      </c>
      <c r="G1" s="82" t="s">
        <v>39</v>
      </c>
      <c r="H1" s="82" t="s">
        <v>40</v>
      </c>
      <c r="I1" s="82" t="s">
        <v>41</v>
      </c>
      <c r="J1" s="82" t="s">
        <v>42</v>
      </c>
      <c r="K1" s="82" t="s">
        <v>43</v>
      </c>
      <c r="L1" s="82" t="s">
        <v>72</v>
      </c>
      <c r="M1" s="82" t="s">
        <v>73</v>
      </c>
      <c r="N1" s="82" t="s">
        <v>76</v>
      </c>
      <c r="O1" s="82" t="s">
        <v>74</v>
      </c>
      <c r="P1" s="82" t="s">
        <v>77</v>
      </c>
      <c r="Q1" s="82" t="s">
        <v>75</v>
      </c>
      <c r="R1" s="82" t="s">
        <v>5</v>
      </c>
      <c r="S1" s="82" t="s">
        <v>6</v>
      </c>
      <c r="T1" s="82" t="s">
        <v>7</v>
      </c>
      <c r="U1" s="82" t="s">
        <v>54</v>
      </c>
      <c r="V1" s="82" t="s">
        <v>55</v>
      </c>
      <c r="W1" s="82" t="s">
        <v>56</v>
      </c>
      <c r="X1" s="82" t="s">
        <v>57</v>
      </c>
      <c r="Y1" s="82" t="s">
        <v>58</v>
      </c>
      <c r="Z1" s="82" t="s">
        <v>59</v>
      </c>
      <c r="AA1" s="82" t="s">
        <v>60</v>
      </c>
      <c r="AB1" s="82" t="s">
        <v>61</v>
      </c>
      <c r="AC1" s="82" t="s">
        <v>62</v>
      </c>
      <c r="AD1" s="82" t="s">
        <v>63</v>
      </c>
      <c r="AE1" s="82" t="s">
        <v>64</v>
      </c>
      <c r="AF1" s="82" t="s">
        <v>65</v>
      </c>
    </row>
    <row r="2" spans="1:32" x14ac:dyDescent="0.2">
      <c r="A2" s="124" t="str">
        <f>'general info'!D2</f>
        <v>Echiniscus siticulosus</v>
      </c>
      <c r="B2" s="125" t="str">
        <f>'general info'!D3</f>
        <v>AU.080</v>
      </c>
      <c r="C2" s="100" t="str">
        <f>females!B1</f>
        <v>1 (HOL)</v>
      </c>
      <c r="D2" s="101">
        <f>IF(females!B3&gt;0,females!B3,"")</f>
        <v>205</v>
      </c>
      <c r="E2" s="106">
        <f>IF(females!B4&gt;0,females!B4,"")</f>
        <v>49.7</v>
      </c>
      <c r="F2" s="106">
        <f>IF(females!B6&gt;0,females!B6,"")</f>
        <v>19.600000000000001</v>
      </c>
      <c r="G2" s="106">
        <f>IF(females!B7&gt;0,females!B7,"")</f>
        <v>6.3</v>
      </c>
      <c r="H2" s="106">
        <f>IF(females!B8&gt;0,females!B8,"")</f>
        <v>24</v>
      </c>
      <c r="I2" s="106">
        <f>IF(females!B9&gt;0,females!B9,"")</f>
        <v>4.9000000000000004</v>
      </c>
      <c r="J2" s="106">
        <f>IF(females!B10&gt;0,females!B10,"")</f>
        <v>46</v>
      </c>
      <c r="K2" s="107">
        <f>IF(females!B11&gt;0,females!B11,"")</f>
        <v>0.22439024390243903</v>
      </c>
      <c r="L2" s="108">
        <f>IF(females!B13&gt;0,females!B13,"")</f>
        <v>10.5</v>
      </c>
      <c r="M2" s="106">
        <f>IF(females!B14&gt;0,females!B14,"")</f>
        <v>15.8</v>
      </c>
      <c r="N2" s="106">
        <f>IF(females!B15&gt;0,females!B15,"")</f>
        <v>9.4</v>
      </c>
      <c r="O2" s="106">
        <f>IF(females!B16&gt;0,females!B16,"")</f>
        <v>17.899999999999999</v>
      </c>
      <c r="P2" s="106">
        <f>IF(females!B17&gt;0,females!B17,"")</f>
        <v>15.6</v>
      </c>
      <c r="Q2" s="106">
        <f>IF(females!B18&gt;0,females!B18,"")</f>
        <v>20.8</v>
      </c>
      <c r="R2" s="106">
        <f>IF(females!B19&gt;0,females!B19,"")</f>
        <v>3.7</v>
      </c>
      <c r="S2" s="106">
        <f>IF(females!B20&gt;0,females!B20,"")</f>
        <v>4.3</v>
      </c>
      <c r="T2" s="106">
        <f>IF(females!B21&gt;0,females!B21,"")</f>
        <v>10</v>
      </c>
      <c r="U2" s="106">
        <f>IF(females!B23&gt;0,females!B23,"")</f>
        <v>12.7</v>
      </c>
      <c r="V2" s="106">
        <f>IF(females!B24&gt;0,females!B24,"")</f>
        <v>2</v>
      </c>
      <c r="W2" s="107">
        <f>IF(females!B25&gt;0,females!B25,"")</f>
        <v>0.15748031496062992</v>
      </c>
      <c r="X2" s="106">
        <f>IF(females!B27&gt;0,females!B27,"")</f>
        <v>12.6</v>
      </c>
      <c r="Y2" s="106">
        <f>IF(females!B28&gt;0,females!B28,"")</f>
        <v>2.2999999999999998</v>
      </c>
      <c r="Z2" s="107">
        <f>IF(females!B29&gt;0,females!B29,"")</f>
        <v>0.18253968253968253</v>
      </c>
      <c r="AA2" s="106">
        <f>IF(females!B31&gt;0,females!B31,"")</f>
        <v>12.5</v>
      </c>
      <c r="AB2" s="109">
        <f>IF(females!B32&gt;0,females!B32,"")</f>
        <v>2</v>
      </c>
      <c r="AC2" s="110">
        <f>IF(females!B33&gt;0,females!B33,"")</f>
        <v>0.16</v>
      </c>
      <c r="AD2" s="109">
        <f>IF(females!B35&gt;0,females!B35,"")</f>
        <v>15.7</v>
      </c>
      <c r="AE2" s="109" t="str">
        <f>IF(females!B36&gt;0,females!B36,"")</f>
        <v/>
      </c>
      <c r="AF2" s="110" t="str">
        <f>IF(females!B37&gt;0,females!B37,"")</f>
        <v/>
      </c>
    </row>
    <row r="3" spans="1:32" x14ac:dyDescent="0.2">
      <c r="A3" s="63" t="str">
        <f t="shared" ref="A3:B11" si="0">A$2</f>
        <v>Echiniscus siticulosus</v>
      </c>
      <c r="B3" s="79" t="str">
        <f>B$2</f>
        <v>AU.080</v>
      </c>
      <c r="C3" s="100">
        <f>females!D1</f>
        <v>2</v>
      </c>
      <c r="D3" s="101">
        <f>IF(females!D3&gt;0,females!D3,"")</f>
        <v>203</v>
      </c>
      <c r="E3" s="111">
        <f>IF(females!D4&gt;0,females!D4,"")</f>
        <v>47.7</v>
      </c>
      <c r="F3" s="111" t="str">
        <f>IF(females!D6&gt;0,females!D6,"")</f>
        <v/>
      </c>
      <c r="G3" s="111">
        <f>IF(females!D7&gt;0,females!D7,"")</f>
        <v>5.9</v>
      </c>
      <c r="H3" s="111">
        <f>IF(females!D8&gt;0,females!D8,"")</f>
        <v>24.2</v>
      </c>
      <c r="I3" s="111">
        <f>IF(females!D9&gt;0,females!D9,"")</f>
        <v>5.0999999999999996</v>
      </c>
      <c r="J3" s="111">
        <f>IF(females!D10&gt;0,females!D10,"")</f>
        <v>48.5</v>
      </c>
      <c r="K3" s="110">
        <f>IF(females!D11&gt;0,females!D11,"")</f>
        <v>0.23891625615763548</v>
      </c>
      <c r="L3" s="112">
        <f>IF(females!D13&gt;0,females!D13,"")</f>
        <v>7.5</v>
      </c>
      <c r="M3" s="111">
        <f>IF(females!D14&gt;0,females!D14,"")</f>
        <v>14.5</v>
      </c>
      <c r="N3" s="111">
        <f>IF(females!D15&gt;0,females!D15,"")</f>
        <v>8.9</v>
      </c>
      <c r="O3" s="111">
        <f>IF(females!D16&gt;0,females!D16,"")</f>
        <v>12.8</v>
      </c>
      <c r="P3" s="111">
        <f>IF(females!D17&gt;0,females!D17,"")</f>
        <v>14.8</v>
      </c>
      <c r="Q3" s="111">
        <f>IF(females!D18&gt;0,females!D18,"")</f>
        <v>15.5</v>
      </c>
      <c r="R3" s="111">
        <f>IF(females!D19&gt;0,females!D19,"")</f>
        <v>3.7</v>
      </c>
      <c r="S3" s="111">
        <f>IF(females!D20&gt;0,females!D20,"")</f>
        <v>3.9</v>
      </c>
      <c r="T3" s="111">
        <f>IF(females!D21&gt;0,females!D21,"")</f>
        <v>8</v>
      </c>
      <c r="U3" s="111">
        <f>IF(females!D23&gt;0,females!D23,"")</f>
        <v>12.4</v>
      </c>
      <c r="V3" s="111" t="str">
        <f>IF(females!D24&gt;0,females!D24,"")</f>
        <v/>
      </c>
      <c r="W3" s="110" t="str">
        <f>IF(females!D25&gt;0,females!D25,"")</f>
        <v/>
      </c>
      <c r="X3" s="111">
        <f>IF(females!D27&gt;0,females!D27,"")</f>
        <v>11.9</v>
      </c>
      <c r="Y3" s="111" t="str">
        <f>IF(females!D28&gt;0,females!D28,"")</f>
        <v/>
      </c>
      <c r="Z3" s="110" t="str">
        <f>IF(females!D29&gt;0,females!D29,"")</f>
        <v/>
      </c>
      <c r="AA3" s="111" t="str">
        <f>IF(females!D31&gt;0,females!D31,"")</f>
        <v/>
      </c>
      <c r="AB3" s="109" t="str">
        <f>IF(females!D32&gt;0,females!D32,"")</f>
        <v/>
      </c>
      <c r="AC3" s="110" t="str">
        <f>IF(females!D33&gt;0,females!D33,"")</f>
        <v/>
      </c>
      <c r="AD3" s="109">
        <f>IF(females!D35&gt;0,females!D35,"")</f>
        <v>14.9</v>
      </c>
      <c r="AE3" s="109" t="str">
        <f>IF(females!D36&gt;0,females!D36,"")</f>
        <v/>
      </c>
      <c r="AF3" s="110" t="str">
        <f>IF(females!D37&gt;0,females!D37,"")</f>
        <v/>
      </c>
    </row>
    <row r="4" spans="1:32" x14ac:dyDescent="0.2">
      <c r="A4" s="63" t="str">
        <f t="shared" si="0"/>
        <v>Echiniscus siticulosus</v>
      </c>
      <c r="B4" s="79" t="str">
        <f t="shared" si="0"/>
        <v>AU.080</v>
      </c>
      <c r="C4" s="100">
        <f>females!F1</f>
        <v>3</v>
      </c>
      <c r="D4" s="101">
        <f>IF(females!F3&gt;0,females!F3,"")</f>
        <v>216</v>
      </c>
      <c r="E4" s="111">
        <f>IF(females!F4&gt;0,females!F4,"")</f>
        <v>46.6</v>
      </c>
      <c r="F4" s="111">
        <f>IF(females!F6&gt;0,females!F6,"")</f>
        <v>12.7</v>
      </c>
      <c r="G4" s="111">
        <f>IF(females!F7&gt;0,females!F7,"")</f>
        <v>6.4</v>
      </c>
      <c r="H4" s="111">
        <f>IF(females!F8&gt;0,females!F8,"")</f>
        <v>19.899999999999999</v>
      </c>
      <c r="I4" s="111">
        <f>IF(females!F9&gt;0,females!F9,"")</f>
        <v>6.3</v>
      </c>
      <c r="J4" s="111">
        <f>IF(females!F10&gt;0,females!F10,"")</f>
        <v>44.5</v>
      </c>
      <c r="K4" s="110">
        <f>IF(females!F11&gt;0,females!F11,"")</f>
        <v>0.20601851851851852</v>
      </c>
      <c r="L4" s="112">
        <f>IF(females!F13&gt;0,females!F13,"")</f>
        <v>8.6</v>
      </c>
      <c r="M4" s="111">
        <f>IF(females!F14&gt;0,females!F14,"")</f>
        <v>13.7</v>
      </c>
      <c r="N4" s="111">
        <f>IF(females!F15&gt;0,females!F15,"")</f>
        <v>9.1999999999999993</v>
      </c>
      <c r="O4" s="111">
        <f>IF(females!F16&gt;0,females!F16,"")</f>
        <v>13</v>
      </c>
      <c r="P4" s="111">
        <f>IF(females!F17&gt;0,females!F17,"")</f>
        <v>13.2</v>
      </c>
      <c r="Q4" s="111">
        <f>IF(females!F18&gt;0,females!F18,"")</f>
        <v>13.4</v>
      </c>
      <c r="R4" s="111">
        <f>IF(females!F19&gt;0,females!F19,"")</f>
        <v>4</v>
      </c>
      <c r="S4" s="111">
        <f>IF(females!F20&gt;0,females!F20,"")</f>
        <v>4.5</v>
      </c>
      <c r="T4" s="111">
        <f>IF(females!F21&gt;0,females!F21,"")</f>
        <v>9</v>
      </c>
      <c r="U4" s="111">
        <f>IF(females!F23&gt;0,females!F23,"")</f>
        <v>13.9</v>
      </c>
      <c r="V4" s="111" t="str">
        <f>IF(females!F24&gt;0,females!F24,"")</f>
        <v/>
      </c>
      <c r="W4" s="110" t="str">
        <f>IF(females!F25&gt;0,females!F25,"")</f>
        <v/>
      </c>
      <c r="X4" s="111">
        <f>IF(females!F27&gt;0,females!F27,"")</f>
        <v>12.2</v>
      </c>
      <c r="Y4" s="111" t="str">
        <f>IF(females!F28&gt;0,females!F28,"")</f>
        <v/>
      </c>
      <c r="Z4" s="110" t="str">
        <f>IF(females!F29&gt;0,females!F29,"")</f>
        <v/>
      </c>
      <c r="AA4" s="111">
        <f>IF(females!F31&gt;0,females!F31,"")</f>
        <v>13.4</v>
      </c>
      <c r="AB4" s="109">
        <f>IF(females!F32&gt;0,females!F32,"")</f>
        <v>2.2999999999999998</v>
      </c>
      <c r="AC4" s="110">
        <f>IF(females!F33&gt;0,females!F33,"")</f>
        <v>0.17164179104477612</v>
      </c>
      <c r="AD4" s="109">
        <f>IF(females!F35&gt;0,females!F35,"")</f>
        <v>15.8</v>
      </c>
      <c r="AE4" s="109" t="str">
        <f>IF(females!F36&gt;0,females!F36,"")</f>
        <v/>
      </c>
      <c r="AF4" s="110" t="str">
        <f>IF(females!F37&gt;0,females!F37,"")</f>
        <v/>
      </c>
    </row>
    <row r="5" spans="1:32" x14ac:dyDescent="0.2">
      <c r="A5" s="63" t="str">
        <f t="shared" si="0"/>
        <v>Echiniscus siticulosus</v>
      </c>
      <c r="B5" s="79" t="str">
        <f t="shared" si="0"/>
        <v>AU.080</v>
      </c>
      <c r="C5" s="100">
        <f>females!H1</f>
        <v>4</v>
      </c>
      <c r="D5" s="101">
        <f>IF(females!H3&gt;0,females!H3,"")</f>
        <v>215</v>
      </c>
      <c r="E5" s="111">
        <f>IF(females!H4&gt;0,females!H4,"")</f>
        <v>47.4</v>
      </c>
      <c r="F5" s="111" t="str">
        <f>IF(females!H6&gt;0,females!H6,"")</f>
        <v/>
      </c>
      <c r="G5" s="111">
        <f>IF(females!H7&gt;0,females!H7,"")</f>
        <v>6.7</v>
      </c>
      <c r="H5" s="111">
        <f>IF(females!H8&gt;0,females!H8,"")</f>
        <v>21.3</v>
      </c>
      <c r="I5" s="111">
        <f>IF(females!H9&gt;0,females!H9,"")</f>
        <v>5.4</v>
      </c>
      <c r="J5" s="111">
        <f>IF(females!H10&gt;0,females!H10,"")</f>
        <v>52.3</v>
      </c>
      <c r="K5" s="110">
        <f>IF(females!H11&gt;0,females!H11,"")</f>
        <v>0.24325581395348836</v>
      </c>
      <c r="L5" s="112">
        <f>IF(females!H13&gt;0,females!H13,"")</f>
        <v>8.8000000000000007</v>
      </c>
      <c r="M5" s="111">
        <f>IF(females!H14&gt;0,females!H14,"")</f>
        <v>13.3</v>
      </c>
      <c r="N5" s="111">
        <f>IF(females!H15&gt;0,females!H15,"")</f>
        <v>7.8</v>
      </c>
      <c r="O5" s="111">
        <f>IF(females!H16&gt;0,females!H16,"")</f>
        <v>11.2</v>
      </c>
      <c r="P5" s="111">
        <f>IF(females!H17&gt;0,females!H17,"")</f>
        <v>14.7</v>
      </c>
      <c r="Q5" s="111">
        <f>IF(females!H18&gt;0,females!H18,"")</f>
        <v>13.9</v>
      </c>
      <c r="R5" s="111">
        <f>IF(females!H19&gt;0,females!H19,"")</f>
        <v>4.3</v>
      </c>
      <c r="S5" s="111">
        <f>IF(females!H20&gt;0,females!H20,"")</f>
        <v>4.2</v>
      </c>
      <c r="T5" s="111">
        <f>IF(females!H21&gt;0,females!H21,"")</f>
        <v>13</v>
      </c>
      <c r="U5" s="111">
        <f>IF(females!H23&gt;0,females!H23,"")</f>
        <v>12.5</v>
      </c>
      <c r="V5" s="111">
        <f>IF(females!H24&gt;0,females!H24,"")</f>
        <v>2.2000000000000002</v>
      </c>
      <c r="W5" s="110">
        <f>IF(females!H25&gt;0,females!H25,"")</f>
        <v>0.17600000000000002</v>
      </c>
      <c r="X5" s="111">
        <f>IF(females!H27&gt;0,females!H27,"")</f>
        <v>12.1</v>
      </c>
      <c r="Y5" s="111" t="str">
        <f>IF(females!H28&gt;0,females!H28,"")</f>
        <v/>
      </c>
      <c r="Z5" s="110" t="str">
        <f>IF(females!H29&gt;0,females!H29,"")</f>
        <v/>
      </c>
      <c r="AA5" s="111">
        <f>IF(females!H31&gt;0,females!H31,"")</f>
        <v>12.3</v>
      </c>
      <c r="AB5" s="109" t="str">
        <f>IF(females!H32&gt;0,females!H32,"")</f>
        <v/>
      </c>
      <c r="AC5" s="110" t="str">
        <f>IF(females!H33&gt;0,females!H33,"")</f>
        <v/>
      </c>
      <c r="AD5" s="109">
        <f>IF(females!H35&gt;0,females!H35,"")</f>
        <v>14.7</v>
      </c>
      <c r="AE5" s="109" t="str">
        <f>IF(females!H36&gt;0,females!H36,"")</f>
        <v/>
      </c>
      <c r="AF5" s="110" t="str">
        <f>IF(females!H37&gt;0,females!H37,"")</f>
        <v/>
      </c>
    </row>
    <row r="6" spans="1:32" x14ac:dyDescent="0.2">
      <c r="A6" s="63" t="str">
        <f t="shared" si="0"/>
        <v>Echiniscus siticulosus</v>
      </c>
      <c r="B6" s="79" t="str">
        <f t="shared" si="0"/>
        <v>AU.080</v>
      </c>
      <c r="C6" s="100">
        <f>females!J1</f>
        <v>5</v>
      </c>
      <c r="D6" s="101">
        <f>IF(females!J3&gt;0,females!J3,"")</f>
        <v>224</v>
      </c>
      <c r="E6" s="111">
        <f>IF(females!J4&gt;0,females!J4,"")</f>
        <v>47.8</v>
      </c>
      <c r="F6" s="111">
        <f>IF(females!J6&gt;0,females!J6,"")</f>
        <v>13.5</v>
      </c>
      <c r="G6" s="111">
        <f>IF(females!J7&gt;0,females!J7,"")</f>
        <v>6.6</v>
      </c>
      <c r="H6" s="111">
        <f>IF(females!J8&gt;0,females!J8,"")</f>
        <v>22.9</v>
      </c>
      <c r="I6" s="111">
        <f>IF(females!J9&gt;0,females!J9,"")</f>
        <v>5.8</v>
      </c>
      <c r="J6" s="111">
        <f>IF(females!J10&gt;0,females!J10,"")</f>
        <v>53.5</v>
      </c>
      <c r="K6" s="110">
        <f>IF(females!J11&gt;0,females!J11,"")</f>
        <v>0.23883928571428573</v>
      </c>
      <c r="L6" s="112">
        <f>IF(females!J13&gt;0,females!J13,"")</f>
        <v>6.9</v>
      </c>
      <c r="M6" s="111">
        <f>IF(females!J14&gt;0,females!J14,"")</f>
        <v>13.2</v>
      </c>
      <c r="N6" s="111">
        <f>IF(females!J15&gt;0,females!J15,"")</f>
        <v>7.6</v>
      </c>
      <c r="O6" s="111">
        <f>IF(females!J16&gt;0,females!J16,"")</f>
        <v>14.9</v>
      </c>
      <c r="P6" s="111">
        <f>IF(females!J17&gt;0,females!J17,"")</f>
        <v>13</v>
      </c>
      <c r="Q6" s="111">
        <f>IF(females!J18&gt;0,females!J18,"")</f>
        <v>15.5</v>
      </c>
      <c r="R6" s="111">
        <f>IF(females!J19&gt;0,females!J19,"")</f>
        <v>3.9</v>
      </c>
      <c r="S6" s="111">
        <f>IF(females!J20&gt;0,females!J20,"")</f>
        <v>4.3</v>
      </c>
      <c r="T6" s="111">
        <f>IF(females!J21&gt;0,females!J21,"")</f>
        <v>10</v>
      </c>
      <c r="U6" s="111">
        <f>IF(females!J23&gt;0,females!J23,"")</f>
        <v>13.2</v>
      </c>
      <c r="V6" s="111">
        <f>IF(females!J24&gt;0,females!J24,"")</f>
        <v>2.2999999999999998</v>
      </c>
      <c r="W6" s="110">
        <f>IF(females!J25&gt;0,females!J25,"")</f>
        <v>0.17424242424242423</v>
      </c>
      <c r="X6" s="111">
        <f>IF(females!J27&gt;0,females!J27,"")</f>
        <v>14.2</v>
      </c>
      <c r="Y6" s="111">
        <f>IF(females!J28&gt;0,females!J28,"")</f>
        <v>2.7</v>
      </c>
      <c r="Z6" s="110">
        <f>IF(females!J29&gt;0,females!J29,"")</f>
        <v>0.19014084507042256</v>
      </c>
      <c r="AA6" s="111">
        <f>IF(females!J31&gt;0,females!J31,"")</f>
        <v>12.8</v>
      </c>
      <c r="AB6" s="109" t="str">
        <f>IF(females!J32&gt;0,females!J32,"")</f>
        <v/>
      </c>
      <c r="AC6" s="110" t="str">
        <f>IF(females!J33&gt;0,females!J33,"")</f>
        <v/>
      </c>
      <c r="AD6" s="109">
        <f>IF(females!J35&gt;0,females!J35,"")</f>
        <v>15.7</v>
      </c>
      <c r="AE6" s="109" t="str">
        <f>IF(females!J36&gt;0,females!J36,"")</f>
        <v/>
      </c>
      <c r="AF6" s="110" t="str">
        <f>IF(females!J37&gt;0,females!J37,"")</f>
        <v/>
      </c>
    </row>
    <row r="7" spans="1:32" x14ac:dyDescent="0.2">
      <c r="A7" s="63" t="str">
        <f t="shared" si="0"/>
        <v>Echiniscus siticulosus</v>
      </c>
      <c r="B7" s="79" t="str">
        <f t="shared" si="0"/>
        <v>AU.080</v>
      </c>
      <c r="C7" s="100">
        <f>females!L1</f>
        <v>6</v>
      </c>
      <c r="D7" s="101">
        <f>IF(females!L3&gt;0,females!L3,"")</f>
        <v>193</v>
      </c>
      <c r="E7" s="111">
        <f>IF(females!L4&gt;0,females!L4,"")</f>
        <v>42.3</v>
      </c>
      <c r="F7" s="111">
        <f>IF(females!L6&gt;0,females!L6,"")</f>
        <v>12.9</v>
      </c>
      <c r="G7" s="111">
        <f>IF(females!L7&gt;0,females!L7,"")</f>
        <v>6</v>
      </c>
      <c r="H7" s="111">
        <f>IF(females!L8&gt;0,females!L8,"")</f>
        <v>25.5</v>
      </c>
      <c r="I7" s="111">
        <f>IF(females!L9&gt;0,females!L9,"")</f>
        <v>4.5999999999999996</v>
      </c>
      <c r="J7" s="111">
        <f>IF(females!L10&gt;0,females!L10,"")</f>
        <v>46.4</v>
      </c>
      <c r="K7" s="110">
        <f>IF(females!L11&gt;0,females!L11,"")</f>
        <v>0.24041450777202072</v>
      </c>
      <c r="L7" s="112">
        <f>IF(females!L13&gt;0,females!L13,"")</f>
        <v>8.1999999999999993</v>
      </c>
      <c r="M7" s="111">
        <f>IF(females!L14&gt;0,females!L14,"")</f>
        <v>13.4</v>
      </c>
      <c r="N7" s="111">
        <f>IF(females!L15&gt;0,females!L15,"")</f>
        <v>8.6</v>
      </c>
      <c r="O7" s="111">
        <f>IF(females!L16&gt;0,females!L16,"")</f>
        <v>13.6</v>
      </c>
      <c r="P7" s="111">
        <f>IF(females!L17&gt;0,females!L17,"")</f>
        <v>13.4</v>
      </c>
      <c r="Q7" s="111">
        <f>IF(females!L18&gt;0,females!L18,"")</f>
        <v>15.6</v>
      </c>
      <c r="R7" s="111">
        <f>IF(females!L19&gt;0,females!L19,"")</f>
        <v>2.8</v>
      </c>
      <c r="S7" s="111" t="str">
        <f>IF(females!L20&gt;0,females!L20,"")</f>
        <v/>
      </c>
      <c r="T7" s="111">
        <f>IF(females!L21&gt;0,females!L21,"")</f>
        <v>12</v>
      </c>
      <c r="U7" s="111">
        <f>IF(females!L23&gt;0,females!L23,"")</f>
        <v>12.1</v>
      </c>
      <c r="V7" s="111">
        <f>IF(females!L24&gt;0,females!L24,"")</f>
        <v>1.8</v>
      </c>
      <c r="W7" s="110">
        <f>IF(females!L25&gt;0,females!L25,"")</f>
        <v>0.1487603305785124</v>
      </c>
      <c r="X7" s="111">
        <f>IF(females!L27&gt;0,females!L27,"")</f>
        <v>11.3</v>
      </c>
      <c r="Y7" s="111" t="str">
        <f>IF(females!L28&gt;0,females!L28,"")</f>
        <v/>
      </c>
      <c r="Z7" s="110" t="str">
        <f>IF(females!L29&gt;0,females!L29,"")</f>
        <v/>
      </c>
      <c r="AA7" s="111">
        <f>IF(females!L31&gt;0,females!L31,"")</f>
        <v>11.4</v>
      </c>
      <c r="AB7" s="109">
        <f>IF(females!L32&gt;0,females!L32,"")</f>
        <v>1.6</v>
      </c>
      <c r="AC7" s="110">
        <f>IF(females!L33&gt;0,females!L33,"")</f>
        <v>0.14035087719298245</v>
      </c>
      <c r="AD7" s="109">
        <f>IF(females!L35&gt;0,females!L35,"")</f>
        <v>14.5</v>
      </c>
      <c r="AE7" s="109" t="str">
        <f>IF(females!L36&gt;0,females!L36,"")</f>
        <v/>
      </c>
      <c r="AF7" s="110" t="str">
        <f>IF(females!L37&gt;0,females!L37,"")</f>
        <v/>
      </c>
    </row>
    <row r="8" spans="1:32" x14ac:dyDescent="0.2">
      <c r="A8" s="63" t="str">
        <f t="shared" si="0"/>
        <v>Echiniscus siticulosus</v>
      </c>
      <c r="B8" s="79" t="str">
        <f t="shared" si="0"/>
        <v>AU.080</v>
      </c>
      <c r="C8" s="100">
        <f>females!N1</f>
        <v>7</v>
      </c>
      <c r="D8" s="101">
        <f>IF(females!N3&gt;0,females!N3,"")</f>
        <v>201</v>
      </c>
      <c r="E8" s="111">
        <f>IF(females!N4&gt;0,females!N4,"")</f>
        <v>46.1</v>
      </c>
      <c r="F8" s="111">
        <f>IF(females!N6&gt;0,females!N6,"")</f>
        <v>12.8</v>
      </c>
      <c r="G8" s="111">
        <f>IF(females!N7&gt;0,females!N7,"")</f>
        <v>7</v>
      </c>
      <c r="H8" s="111">
        <f>IF(females!N8&gt;0,females!N8,"")</f>
        <v>21.8</v>
      </c>
      <c r="I8" s="111">
        <f>IF(females!N9&gt;0,females!N9,"")</f>
        <v>5.3</v>
      </c>
      <c r="J8" s="111">
        <f>IF(females!N10&gt;0,females!N10,"")</f>
        <v>45.8</v>
      </c>
      <c r="K8" s="110">
        <f>IF(females!N11&gt;0,females!N11,"")</f>
        <v>0.22786069651741292</v>
      </c>
      <c r="L8" s="112">
        <f>IF(females!N13&gt;0,females!N13,"")</f>
        <v>9.4</v>
      </c>
      <c r="M8" s="111">
        <f>IF(females!N14&gt;0,females!N14,"")</f>
        <v>13.4</v>
      </c>
      <c r="N8" s="111">
        <f>IF(females!N15&gt;0,females!N15,"")</f>
        <v>16.100000000000001</v>
      </c>
      <c r="O8" s="111">
        <f>IF(females!N16&gt;0,females!N16,"")</f>
        <v>17.7</v>
      </c>
      <c r="P8" s="111">
        <f>IF(females!N17&gt;0,females!N17,"")</f>
        <v>15.6</v>
      </c>
      <c r="Q8" s="111">
        <f>IF(females!N18&gt;0,females!N18,"")</f>
        <v>14.5</v>
      </c>
      <c r="R8" s="111">
        <f>IF(females!N19&gt;0,females!N19,"")</f>
        <v>3.4</v>
      </c>
      <c r="S8" s="111">
        <f>IF(females!N20&gt;0,females!N20,"")</f>
        <v>4.2</v>
      </c>
      <c r="T8" s="111">
        <f>IF(females!N21&gt;0,females!N21,"")</f>
        <v>9</v>
      </c>
      <c r="U8" s="111">
        <f>IF(females!N23&gt;0,females!N23,"")</f>
        <v>12.4</v>
      </c>
      <c r="V8" s="111">
        <f>IF(females!N24&gt;0,females!N24,"")</f>
        <v>1.9</v>
      </c>
      <c r="W8" s="110">
        <f>IF(females!N25&gt;0,females!N25,"")</f>
        <v>0.15322580645161288</v>
      </c>
      <c r="X8" s="111">
        <f>IF(females!N27&gt;0,females!N27,"")</f>
        <v>11.3</v>
      </c>
      <c r="Y8" s="111" t="str">
        <f>IF(females!N28&gt;0,females!N28,"")</f>
        <v/>
      </c>
      <c r="Z8" s="110" t="str">
        <f>IF(females!N29&gt;0,females!N29,"")</f>
        <v/>
      </c>
      <c r="AA8" s="111">
        <f>IF(females!N31&gt;0,females!N31,"")</f>
        <v>11.1</v>
      </c>
      <c r="AB8" s="109" t="str">
        <f>IF(females!N32&gt;0,females!N32,"")</f>
        <v/>
      </c>
      <c r="AC8" s="110" t="str">
        <f>IF(females!N33&gt;0,females!N33,"")</f>
        <v/>
      </c>
      <c r="AD8" s="109">
        <f>IF(females!N35&gt;0,females!N35,"")</f>
        <v>15.5</v>
      </c>
      <c r="AE8" s="109" t="str">
        <f>IF(females!N36&gt;0,females!N36,"")</f>
        <v/>
      </c>
      <c r="AF8" s="110" t="str">
        <f>IF(females!N37&gt;0,females!N37,"")</f>
        <v/>
      </c>
    </row>
    <row r="9" spans="1:32" x14ac:dyDescent="0.2">
      <c r="A9" s="63" t="str">
        <f t="shared" si="0"/>
        <v>Echiniscus siticulosus</v>
      </c>
      <c r="B9" s="79" t="str">
        <f t="shared" si="0"/>
        <v>AU.080</v>
      </c>
      <c r="C9" s="100">
        <f>females!P1</f>
        <v>8</v>
      </c>
      <c r="D9" s="101">
        <f>IF(females!P3&gt;0,females!P3,"")</f>
        <v>239</v>
      </c>
      <c r="E9" s="111">
        <f>IF(females!P4&gt;0,females!P4,"")</f>
        <v>48.6</v>
      </c>
      <c r="F9" s="111">
        <f>IF(females!P6&gt;0,females!P6,"")</f>
        <v>17.600000000000001</v>
      </c>
      <c r="G9" s="111">
        <f>IF(females!P7&gt;0,females!P7,"")</f>
        <v>6.3</v>
      </c>
      <c r="H9" s="111">
        <f>IF(females!P8&gt;0,females!P8,"")</f>
        <v>23.1</v>
      </c>
      <c r="I9" s="111">
        <f>IF(females!P9&gt;0,females!P9,"")</f>
        <v>5.0999999999999996</v>
      </c>
      <c r="J9" s="111">
        <f>IF(females!P10&gt;0,females!P10,"")</f>
        <v>42.1</v>
      </c>
      <c r="K9" s="110">
        <f>IF(females!P11&gt;0,females!P11,"")</f>
        <v>0.17615062761506275</v>
      </c>
      <c r="L9" s="112">
        <f>IF(females!P13&gt;0,females!P13,"")</f>
        <v>6.8</v>
      </c>
      <c r="M9" s="111">
        <f>IF(females!P14&gt;0,females!P14,"")</f>
        <v>10.7</v>
      </c>
      <c r="N9" s="111">
        <f>IF(females!P15&gt;0,females!P15,"")</f>
        <v>6</v>
      </c>
      <c r="O9" s="111">
        <f>IF(females!P16&gt;0,females!P16,"")</f>
        <v>11.8</v>
      </c>
      <c r="P9" s="111">
        <f>IF(females!P17&gt;0,females!P17,"")</f>
        <v>12.2</v>
      </c>
      <c r="Q9" s="111">
        <f>IF(females!P18&gt;0,females!P18,"")</f>
        <v>11.9</v>
      </c>
      <c r="R9" s="111">
        <f>IF(females!P19&gt;0,females!P19,"")</f>
        <v>4.3</v>
      </c>
      <c r="S9" s="111">
        <f>IF(females!P20&gt;0,females!P20,"")</f>
        <v>4.8</v>
      </c>
      <c r="T9" s="111">
        <f>IF(females!P21&gt;0,females!P21,"")</f>
        <v>7</v>
      </c>
      <c r="U9" s="111">
        <f>IF(females!P23&gt;0,females!P23,"")</f>
        <v>13</v>
      </c>
      <c r="V9" s="111" t="str">
        <f>IF(females!P24&gt;0,females!P24,"")</f>
        <v/>
      </c>
      <c r="W9" s="110" t="str">
        <f>IF(females!P25&gt;0,females!P25,"")</f>
        <v/>
      </c>
      <c r="X9" s="111">
        <f>IF(females!P27&gt;0,females!P27,"")</f>
        <v>13.9</v>
      </c>
      <c r="Y9" s="111" t="str">
        <f>IF(females!P28&gt;0,females!P28,"")</f>
        <v/>
      </c>
      <c r="Z9" s="110" t="str">
        <f>IF(females!P29&gt;0,females!P29,"")</f>
        <v/>
      </c>
      <c r="AA9" s="111">
        <f>IF(females!P31&gt;0,females!P31,"")</f>
        <v>13.1</v>
      </c>
      <c r="AB9" s="109" t="str">
        <f>IF(females!P32&gt;0,females!P32,"")</f>
        <v/>
      </c>
      <c r="AC9" s="110" t="str">
        <f>IF(females!P33&gt;0,females!P33,"")</f>
        <v/>
      </c>
      <c r="AD9" s="109">
        <f>IF(females!P35&gt;0,females!P35,"")</f>
        <v>16.3</v>
      </c>
      <c r="AE9" s="109" t="str">
        <f>IF(females!P36&gt;0,females!P36,"")</f>
        <v/>
      </c>
      <c r="AF9" s="110" t="str">
        <f>IF(females!P37&gt;0,females!P37,"")</f>
        <v/>
      </c>
    </row>
    <row r="10" spans="1:32" x14ac:dyDescent="0.2">
      <c r="A10" s="63" t="str">
        <f t="shared" si="0"/>
        <v>Echiniscus siticulosus</v>
      </c>
      <c r="B10" s="79" t="str">
        <f t="shared" si="0"/>
        <v>AU.080</v>
      </c>
      <c r="C10" s="100">
        <f>females!R1</f>
        <v>9</v>
      </c>
      <c r="D10" s="101">
        <f>IF(females!R3&gt;0,females!R3,"")</f>
        <v>236</v>
      </c>
      <c r="E10" s="111">
        <f>IF(females!R4&gt;0,females!R4,"")</f>
        <v>49.4</v>
      </c>
      <c r="F10" s="111">
        <f>IF(females!R6&gt;0,females!R6,"")</f>
        <v>12.6</v>
      </c>
      <c r="G10" s="111">
        <f>IF(females!R7&gt;0,females!R7,"")</f>
        <v>7</v>
      </c>
      <c r="H10" s="111">
        <f>IF(females!R8&gt;0,females!R8,"")</f>
        <v>23</v>
      </c>
      <c r="I10" s="111">
        <f>IF(females!R9&gt;0,females!R9,"")</f>
        <v>5.6</v>
      </c>
      <c r="J10" s="111">
        <f>IF(females!R10&gt;0,females!R10,"")</f>
        <v>52.2</v>
      </c>
      <c r="K10" s="110">
        <f>IF(females!R11&gt;0,females!R11,"")</f>
        <v>0.22118644067796611</v>
      </c>
      <c r="L10" s="112">
        <f>IF(females!R13&gt;0,females!R13,"")</f>
        <v>7.2</v>
      </c>
      <c r="M10" s="111">
        <f>IF(females!R14&gt;0,females!R14,"")</f>
        <v>13.1</v>
      </c>
      <c r="N10" s="111">
        <f>IF(females!R15&gt;0,females!R15,"")</f>
        <v>5.9</v>
      </c>
      <c r="O10" s="111">
        <f>IF(females!R16&gt;0,females!R16,"")</f>
        <v>4.9000000000000004</v>
      </c>
      <c r="P10" s="111">
        <f>IF(females!R17&gt;0,females!R17,"")</f>
        <v>16.5</v>
      </c>
      <c r="Q10" s="111">
        <f>IF(females!R18&gt;0,females!R18,"")</f>
        <v>17.899999999999999</v>
      </c>
      <c r="R10" s="111">
        <f>IF(females!R19&gt;0,females!R19,"")</f>
        <v>4.2</v>
      </c>
      <c r="S10" s="111">
        <f>IF(females!R20&gt;0,females!R20,"")</f>
        <v>4</v>
      </c>
      <c r="T10" s="111">
        <f>IF(females!R21&gt;0,females!R21,"")</f>
        <v>10</v>
      </c>
      <c r="U10" s="111">
        <f>IF(females!R23&gt;0,females!R23,"")</f>
        <v>12.7</v>
      </c>
      <c r="V10" s="111" t="str">
        <f>IF(females!R24&gt;0,females!R24,"")</f>
        <v/>
      </c>
      <c r="W10" s="110" t="str">
        <f>IF(females!R25&gt;0,females!R25,"")</f>
        <v/>
      </c>
      <c r="X10" s="111">
        <f>IF(females!R27&gt;0,females!R27,"")</f>
        <v>12.7</v>
      </c>
      <c r="Y10" s="111">
        <f>IF(females!R28&gt;0,females!R28,"")</f>
        <v>1.8</v>
      </c>
      <c r="Z10" s="110">
        <f>IF(females!R29&gt;0,females!R29,"")</f>
        <v>0.14173228346456693</v>
      </c>
      <c r="AA10" s="111">
        <f>IF(females!R31&gt;0,females!R31,"")</f>
        <v>13.1</v>
      </c>
      <c r="AB10" s="109">
        <f>IF(females!R32&gt;0,females!R32,"")</f>
        <v>1.8</v>
      </c>
      <c r="AC10" s="110">
        <f>IF(females!R33&gt;0,females!R33,"")</f>
        <v>0.13740458015267176</v>
      </c>
      <c r="AD10" s="109">
        <f>IF(females!R35&gt;0,females!R35,"")</f>
        <v>15.3</v>
      </c>
      <c r="AE10" s="109" t="str">
        <f>IF(females!R36&gt;0,females!R36,"")</f>
        <v/>
      </c>
      <c r="AF10" s="110" t="str">
        <f>IF(females!R37&gt;0,females!R37,"")</f>
        <v/>
      </c>
    </row>
    <row r="11" spans="1:32" x14ac:dyDescent="0.2">
      <c r="A11" s="63" t="str">
        <f t="shared" si="0"/>
        <v>Echiniscus siticulosus</v>
      </c>
      <c r="B11" s="79" t="str">
        <f t="shared" si="0"/>
        <v>AU.080</v>
      </c>
      <c r="C11" s="100">
        <f>females!T1</f>
        <v>10</v>
      </c>
      <c r="D11" s="101">
        <f>IF(females!T3&gt;0,females!T3,"")</f>
        <v>212</v>
      </c>
      <c r="E11" s="111">
        <f>IF(females!T4&gt;0,females!T4,"")</f>
        <v>42.9</v>
      </c>
      <c r="F11" s="111">
        <f>IF(females!T6&gt;0,females!T6,"")</f>
        <v>12</v>
      </c>
      <c r="G11" s="111">
        <f>IF(females!T7&gt;0,females!T7,"")</f>
        <v>6.7</v>
      </c>
      <c r="H11" s="111">
        <f>IF(females!T8&gt;0,females!T8,"")</f>
        <v>20.399999999999999</v>
      </c>
      <c r="I11" s="111">
        <f>IF(females!T9&gt;0,females!T9,"")</f>
        <v>4.7</v>
      </c>
      <c r="J11" s="111">
        <f>IF(females!T10&gt;0,females!T10,"")</f>
        <v>38.6</v>
      </c>
      <c r="K11" s="110">
        <f>IF(females!T11&gt;0,females!T11,"")</f>
        <v>0.18207547169811322</v>
      </c>
      <c r="L11" s="112">
        <f>IF(females!T13&gt;0,females!T13,"")</f>
        <v>4.7</v>
      </c>
      <c r="M11" s="111">
        <f>IF(females!T14&gt;0,females!T14,"")</f>
        <v>12.2</v>
      </c>
      <c r="N11" s="111">
        <f>IF(females!T15&gt;0,females!T15,"")</f>
        <v>8.6999999999999993</v>
      </c>
      <c r="O11" s="111">
        <f>IF(females!T16&gt;0,females!T16,"")</f>
        <v>11.6</v>
      </c>
      <c r="P11" s="111">
        <f>IF(females!T17&gt;0,females!T17,"")</f>
        <v>11.2</v>
      </c>
      <c r="Q11" s="111">
        <f>IF(females!T18&gt;0,females!T18,"")</f>
        <v>9.5</v>
      </c>
      <c r="R11" s="111">
        <f>IF(females!T19&gt;0,females!T19,"")</f>
        <v>2.9</v>
      </c>
      <c r="S11" s="111">
        <f>IF(females!T20&gt;0,females!T20,"")</f>
        <v>3.9</v>
      </c>
      <c r="T11" s="111">
        <f>IF(females!T21&gt;0,females!T21,"")</f>
        <v>9</v>
      </c>
      <c r="U11" s="111">
        <f>IF(females!T23&gt;0,females!T23,"")</f>
        <v>11.7</v>
      </c>
      <c r="V11" s="111">
        <f>IF(females!T24&gt;0,females!T24,"")</f>
        <v>1.5</v>
      </c>
      <c r="W11" s="110">
        <f>IF(females!T25&gt;0,females!T25,"")</f>
        <v>0.12820512820512822</v>
      </c>
      <c r="X11" s="111">
        <f>IF(females!T27&gt;0,females!T27,"")</f>
        <v>11.1</v>
      </c>
      <c r="Y11" s="111">
        <f>IF(females!T28&gt;0,females!T28,"")</f>
        <v>1.4</v>
      </c>
      <c r="Z11" s="110">
        <f>IF(females!T29&gt;0,females!T29,"")</f>
        <v>0.12612612612612611</v>
      </c>
      <c r="AA11" s="111">
        <f>IF(females!T31&gt;0,females!T31,"")</f>
        <v>11.3</v>
      </c>
      <c r="AB11" s="109">
        <f>IF(females!T32&gt;0,females!T32,"")</f>
        <v>1.4</v>
      </c>
      <c r="AC11" s="110">
        <f>IF(females!T33&gt;0,females!T33,"")</f>
        <v>0.1238938053097345</v>
      </c>
      <c r="AD11" s="109">
        <f>IF(females!T35&gt;0,females!T35,"")</f>
        <v>13.1</v>
      </c>
      <c r="AE11" s="109">
        <f>IF(females!T36&gt;0,females!T36,"")</f>
        <v>2</v>
      </c>
      <c r="AF11" s="110">
        <f>IF(females!T37&gt;0,females!T37,"")</f>
        <v>0.15267175572519084</v>
      </c>
    </row>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7C80"/>
  </sheetPr>
  <dimension ref="A1:Y11"/>
  <sheetViews>
    <sheetView zoomScaleNormal="100" workbookViewId="0">
      <pane xSplit="3" ySplit="1" topLeftCell="D3" activePane="bottomRight" state="frozen"/>
      <selection pane="topRight"/>
      <selection pane="bottomLeft"/>
      <selection pane="bottomRight"/>
    </sheetView>
  </sheetViews>
  <sheetFormatPr defaultColWidth="9.140625" defaultRowHeight="12.75" x14ac:dyDescent="0.2"/>
  <cols>
    <col min="1" max="1" width="20.42578125" style="65" bestFit="1" customWidth="1"/>
    <col min="2" max="2" width="16.85546875" style="80" customWidth="1"/>
    <col min="3" max="3" width="9.140625" style="66"/>
    <col min="4" max="4" width="9.140625" style="64" customWidth="1"/>
    <col min="5" max="17" width="9.140625" style="64"/>
    <col min="18" max="25" width="6.7109375" style="64" customWidth="1"/>
    <col min="26" max="16384" width="9.140625" style="64"/>
  </cols>
  <sheetData>
    <row r="1" spans="1:25" ht="38.25" x14ac:dyDescent="0.2">
      <c r="A1" s="63" t="s">
        <v>52</v>
      </c>
      <c r="B1" s="81" t="s">
        <v>53</v>
      </c>
      <c r="C1" s="67" t="s">
        <v>37</v>
      </c>
      <c r="D1" s="82" t="s">
        <v>4</v>
      </c>
      <c r="E1" s="82" t="s">
        <v>38</v>
      </c>
      <c r="F1" s="82" t="s">
        <v>39</v>
      </c>
      <c r="G1" s="82" t="s">
        <v>40</v>
      </c>
      <c r="H1" s="82" t="s">
        <v>41</v>
      </c>
      <c r="I1" s="82" t="s">
        <v>42</v>
      </c>
      <c r="J1" s="82" t="s">
        <v>72</v>
      </c>
      <c r="K1" s="82" t="s">
        <v>73</v>
      </c>
      <c r="L1" s="82" t="s">
        <v>76</v>
      </c>
      <c r="M1" s="82" t="s">
        <v>74</v>
      </c>
      <c r="N1" s="82" t="s">
        <v>77</v>
      </c>
      <c r="O1" s="82" t="s">
        <v>75</v>
      </c>
      <c r="P1" s="82" t="s">
        <v>5</v>
      </c>
      <c r="Q1" s="82" t="s">
        <v>6</v>
      </c>
      <c r="R1" s="82" t="s">
        <v>54</v>
      </c>
      <c r="S1" s="82" t="s">
        <v>55</v>
      </c>
      <c r="T1" s="82" t="s">
        <v>57</v>
      </c>
      <c r="U1" s="82" t="s">
        <v>58</v>
      </c>
      <c r="V1" s="82" t="s">
        <v>60</v>
      </c>
      <c r="W1" s="82" t="s">
        <v>61</v>
      </c>
      <c r="X1" s="82" t="s">
        <v>63</v>
      </c>
      <c r="Y1" s="82" t="s">
        <v>64</v>
      </c>
    </row>
    <row r="2" spans="1:25" x14ac:dyDescent="0.2">
      <c r="A2" s="63" t="str">
        <f>'females_stats (μm)'!A$2</f>
        <v>Echiniscus siticulosus</v>
      </c>
      <c r="B2" s="78" t="str">
        <f>'females_stats (μm)'!B$2</f>
        <v>AU.080</v>
      </c>
      <c r="C2" s="100" t="str">
        <f>females!B1</f>
        <v>1 (HOL)</v>
      </c>
      <c r="D2" s="102">
        <f>IF(females!C3&gt;0,females!C3,"")</f>
        <v>412.47484909456739</v>
      </c>
      <c r="E2" s="113">
        <f>IF(females!C6&gt;0,females!C6,"")</f>
        <v>39.436619718309863</v>
      </c>
      <c r="F2" s="113">
        <f>IF(females!C7&gt;0,females!C7,"")</f>
        <v>12.676056338028168</v>
      </c>
      <c r="G2" s="113">
        <f>IF(females!C8&gt;0,females!C8,"")</f>
        <v>48.289738430583498</v>
      </c>
      <c r="H2" s="113">
        <f>IF(females!C9&gt;0,females!C9,"")</f>
        <v>9.8591549295774659</v>
      </c>
      <c r="I2" s="113">
        <f>IF(females!C10&gt;0,females!C10,"")</f>
        <v>92.555331991951704</v>
      </c>
      <c r="J2" s="114">
        <f>IF(females!C13&gt;0,females!C13,"")</f>
        <v>21.12676056338028</v>
      </c>
      <c r="K2" s="113">
        <f>IF(females!C14&gt;0,females!C14,"")</f>
        <v>31.790744466800803</v>
      </c>
      <c r="L2" s="113">
        <f>IF(females!C15&gt;0,females!C15,"")</f>
        <v>18.91348088531187</v>
      </c>
      <c r="M2" s="113">
        <f>IF(females!C16&gt;0,females!C16,"")</f>
        <v>36.016096579476859</v>
      </c>
      <c r="N2" s="113">
        <f>IF(females!C17&gt;0,females!C17,"")</f>
        <v>31.388329979879277</v>
      </c>
      <c r="O2" s="113">
        <f>IF(females!C18&gt;0,females!C18,"")</f>
        <v>41.851106639839031</v>
      </c>
      <c r="P2" s="113">
        <f>IF(females!C19&gt;0,females!C19,"")</f>
        <v>7.4446680080482901</v>
      </c>
      <c r="Q2" s="113">
        <f>IF(females!C20&gt;0,females!C20,"")</f>
        <v>8.6519114688128766</v>
      </c>
      <c r="R2" s="113">
        <f>IF(females!C23&gt;0,females!C23,"")</f>
        <v>25.553319919517097</v>
      </c>
      <c r="S2" s="113">
        <f>IF(females!C24&gt;0,females!C24,"")</f>
        <v>4.0241448692152915</v>
      </c>
      <c r="T2" s="113">
        <f>IF(females!C27&gt;0,females!C27,"")</f>
        <v>25.352112676056336</v>
      </c>
      <c r="U2" s="113">
        <f>IF(females!C28&gt;0,females!C28,"")</f>
        <v>4.6277665995975843</v>
      </c>
      <c r="V2" s="113">
        <f>IF(females!C31&gt;0,females!C31,"")</f>
        <v>25.150905432595572</v>
      </c>
      <c r="W2" s="115">
        <f>IF(females!C32&gt;0,females!C32,"")</f>
        <v>4.0241448692152915</v>
      </c>
      <c r="X2" s="115">
        <f>IF(females!C35&gt;0,females!C35,"")</f>
        <v>31.589537223340038</v>
      </c>
      <c r="Y2" s="115" t="str">
        <f>IF(females!C36&gt;0,females!C36,"")</f>
        <v/>
      </c>
    </row>
    <row r="3" spans="1:25" ht="12.75" customHeight="1" x14ac:dyDescent="0.2">
      <c r="A3" s="63" t="str">
        <f>'females_stats (μm)'!A$2</f>
        <v>Echiniscus siticulosus</v>
      </c>
      <c r="B3" s="78" t="str">
        <f>'females_stats (μm)'!B$2</f>
        <v>AU.080</v>
      </c>
      <c r="C3" s="100">
        <f>females!D1</f>
        <v>2</v>
      </c>
      <c r="D3" s="102">
        <f>IF(females!E3&gt;0,females!E3,"")</f>
        <v>425.57651991614256</v>
      </c>
      <c r="E3" s="115" t="str">
        <f>IF(females!E6&gt;0,females!E6,"")</f>
        <v/>
      </c>
      <c r="F3" s="115">
        <f>IF(females!E7&gt;0,females!E7,"")</f>
        <v>12.368972746331238</v>
      </c>
      <c r="G3" s="115">
        <f>IF(females!E8&gt;0,females!E8,"")</f>
        <v>50.733752620545069</v>
      </c>
      <c r="H3" s="115">
        <f>IF(females!E9&gt;0,females!E9,"")</f>
        <v>10.691823899371068</v>
      </c>
      <c r="I3" s="115">
        <f>IF(females!E10&gt;0,females!E10,"")</f>
        <v>101.67714884696015</v>
      </c>
      <c r="J3" s="116">
        <f>IF(females!E13&gt;0,females!E13,"")</f>
        <v>15.723270440251572</v>
      </c>
      <c r="K3" s="115">
        <f>IF(females!E14&gt;0,females!E14,"")</f>
        <v>30.398322851153036</v>
      </c>
      <c r="L3" s="115">
        <f>IF(females!E15&gt;0,females!E15,"")</f>
        <v>18.658280922431867</v>
      </c>
      <c r="M3" s="115">
        <f>IF(females!E16&gt;0,females!E16,"")</f>
        <v>26.834381551362686</v>
      </c>
      <c r="N3" s="115">
        <f>IF(females!E17&gt;0,females!E17,"")</f>
        <v>31.027253668763105</v>
      </c>
      <c r="O3" s="115">
        <f>IF(females!E18&gt;0,females!E18,"")</f>
        <v>32.494758909853246</v>
      </c>
      <c r="P3" s="115">
        <f>IF(females!E19&gt;0,females!E19,"")</f>
        <v>7.7568134171907763</v>
      </c>
      <c r="Q3" s="115">
        <f>IF(females!E20&gt;0,females!E20,"")</f>
        <v>8.1761006289308167</v>
      </c>
      <c r="R3" s="115">
        <f>IF(females!E23&gt;0,females!E23,"")</f>
        <v>25.995807127882596</v>
      </c>
      <c r="S3" s="115" t="str">
        <f>IF(females!E24&gt;0,females!E24,"")</f>
        <v/>
      </c>
      <c r="T3" s="115">
        <f>IF(females!E27&gt;0,females!E27,"")</f>
        <v>24.947589098532493</v>
      </c>
      <c r="U3" s="115" t="str">
        <f>IF(females!E28&gt;0,females!E28,"")</f>
        <v/>
      </c>
      <c r="V3" s="115" t="str">
        <f>IF(females!E31&gt;0,females!E31,"")</f>
        <v/>
      </c>
      <c r="W3" s="115" t="str">
        <f>IF(females!E32&gt;0,females!E32,"")</f>
        <v/>
      </c>
      <c r="X3" s="115">
        <f>IF(females!E35&gt;0,females!E35,"")</f>
        <v>31.236897274633122</v>
      </c>
      <c r="Y3" s="115" t="str">
        <f>IF(females!E36&gt;0,females!E36,"")</f>
        <v/>
      </c>
    </row>
    <row r="4" spans="1:25" ht="12.75" customHeight="1" x14ac:dyDescent="0.2">
      <c r="A4" s="63" t="str">
        <f>'females_stats (μm)'!A$2</f>
        <v>Echiniscus siticulosus</v>
      </c>
      <c r="B4" s="78" t="str">
        <f>'females_stats (μm)'!B$2</f>
        <v>AU.080</v>
      </c>
      <c r="C4" s="100">
        <f>females!F1</f>
        <v>3</v>
      </c>
      <c r="D4" s="102">
        <f>IF(females!G3&gt;0,females!G3,"")</f>
        <v>463.51931330472098</v>
      </c>
      <c r="E4" s="115">
        <f>IF(females!G6&gt;0,females!G6,"")</f>
        <v>27.253218884120166</v>
      </c>
      <c r="F4" s="115">
        <f>IF(females!G7&gt;0,females!G7,"")</f>
        <v>13.733905579399142</v>
      </c>
      <c r="G4" s="115">
        <f>IF(females!G8&gt;0,females!G8,"")</f>
        <v>42.703862660944203</v>
      </c>
      <c r="H4" s="115">
        <f>IF(females!G9&gt;0,females!G9,"")</f>
        <v>13.519313304721029</v>
      </c>
      <c r="I4" s="115">
        <f>IF(females!G10&gt;0,females!G10,"")</f>
        <v>95.493562231759654</v>
      </c>
      <c r="J4" s="116">
        <f>IF(females!G13&gt;0,females!G13,"")</f>
        <v>18.454935622317596</v>
      </c>
      <c r="K4" s="115">
        <f>IF(females!G14&gt;0,females!G14,"")</f>
        <v>29.399141630901287</v>
      </c>
      <c r="L4" s="115">
        <f>IF(females!G15&gt;0,females!G15,"")</f>
        <v>19.742489270386265</v>
      </c>
      <c r="M4" s="115">
        <f>IF(females!G16&gt;0,females!G16,"")</f>
        <v>27.896995708154503</v>
      </c>
      <c r="N4" s="115">
        <f>IF(females!G17&gt;0,females!G17,"")</f>
        <v>28.326180257510725</v>
      </c>
      <c r="O4" s="115">
        <f>IF(females!G18&gt;0,females!G18,"")</f>
        <v>28.75536480686695</v>
      </c>
      <c r="P4" s="115">
        <f>IF(females!G19&gt;0,females!G19,"")</f>
        <v>8.5836909871244629</v>
      </c>
      <c r="Q4" s="115">
        <f>IF(females!G20&gt;0,females!G20,"")</f>
        <v>9.6566523605150216</v>
      </c>
      <c r="R4" s="115">
        <f>IF(females!G23&gt;0,females!G23,"")</f>
        <v>29.828326180257509</v>
      </c>
      <c r="S4" s="115" t="str">
        <f>IF(females!G24&gt;0,females!G24,"")</f>
        <v/>
      </c>
      <c r="T4" s="115">
        <f>IF(females!G27&gt;0,females!G27,"")</f>
        <v>26.180257510729611</v>
      </c>
      <c r="U4" s="115" t="str">
        <f>IF(females!G28&gt;0,females!G28,"")</f>
        <v/>
      </c>
      <c r="V4" s="115">
        <f>IF(females!G31&gt;0,females!G31,"")</f>
        <v>28.75536480686695</v>
      </c>
      <c r="W4" s="115">
        <f>IF(females!G32&gt;0,females!G32,"")</f>
        <v>4.9356223175965663</v>
      </c>
      <c r="X4" s="115">
        <f>IF(females!G35&gt;0,females!G35,"")</f>
        <v>33.905579399141637</v>
      </c>
      <c r="Y4" s="115" t="str">
        <f>IF(females!G36&gt;0,females!G36,"")</f>
        <v/>
      </c>
    </row>
    <row r="5" spans="1:25" ht="12.75" customHeight="1" x14ac:dyDescent="0.2">
      <c r="A5" s="63" t="str">
        <f>'females_stats (μm)'!A$2</f>
        <v>Echiniscus siticulosus</v>
      </c>
      <c r="B5" s="78" t="str">
        <f>'females_stats (μm)'!B$2</f>
        <v>AU.080</v>
      </c>
      <c r="C5" s="100">
        <f>females!H1</f>
        <v>4</v>
      </c>
      <c r="D5" s="102">
        <f>IF(females!I3&gt;0,females!I3,"")</f>
        <v>453.58649789029533</v>
      </c>
      <c r="E5" s="115" t="str">
        <f>IF(females!I6&gt;0,females!I6,"")</f>
        <v/>
      </c>
      <c r="F5" s="115">
        <f>IF(females!I7&gt;0,females!I7,"")</f>
        <v>14.135021097046414</v>
      </c>
      <c r="G5" s="115">
        <f>IF(females!I8&gt;0,females!I8,"")</f>
        <v>44.936708860759495</v>
      </c>
      <c r="H5" s="115">
        <f>IF(females!I9&gt;0,females!I9,"")</f>
        <v>11.39240506329114</v>
      </c>
      <c r="I5" s="115">
        <f>IF(females!I10&gt;0,females!I10,"")</f>
        <v>110.33755274261603</v>
      </c>
      <c r="J5" s="116">
        <f>IF(females!I13&gt;0,females!I13,"")</f>
        <v>18.565400843881857</v>
      </c>
      <c r="K5" s="115">
        <f>IF(females!I14&gt;0,females!I14,"")</f>
        <v>28.059071729957807</v>
      </c>
      <c r="L5" s="115">
        <f>IF(females!I15&gt;0,females!I15,"")</f>
        <v>16.455696202531644</v>
      </c>
      <c r="M5" s="115">
        <f>IF(females!I16&gt;0,females!I16,"")</f>
        <v>23.628691983122362</v>
      </c>
      <c r="N5" s="115">
        <f>IF(females!I17&gt;0,females!I17,"")</f>
        <v>31.0126582278481</v>
      </c>
      <c r="O5" s="115">
        <f>IF(females!I18&gt;0,females!I18,"")</f>
        <v>29.324894514767934</v>
      </c>
      <c r="P5" s="115">
        <f>IF(females!I19&gt;0,females!I19,"")</f>
        <v>9.071729957805907</v>
      </c>
      <c r="Q5" s="115">
        <f>IF(females!I20&gt;0,females!I20,"")</f>
        <v>8.8607594936708853</v>
      </c>
      <c r="R5" s="115">
        <f>IF(females!I23&gt;0,females!I23,"")</f>
        <v>26.371308016877638</v>
      </c>
      <c r="S5" s="115">
        <f>IF(females!I24&gt;0,females!I24,"")</f>
        <v>4.6413502109704643</v>
      </c>
      <c r="T5" s="115">
        <f>IF(females!I27&gt;0,females!I27,"")</f>
        <v>25.527426160337551</v>
      </c>
      <c r="U5" s="115" t="str">
        <f>IF(females!I28&gt;0,females!I28,"")</f>
        <v/>
      </c>
      <c r="V5" s="115">
        <f>IF(females!I31&gt;0,females!I31,"")</f>
        <v>25.949367088607595</v>
      </c>
      <c r="W5" s="115" t="str">
        <f>IF(females!I32&gt;0,females!I32,"")</f>
        <v/>
      </c>
      <c r="X5" s="115">
        <f>IF(females!I35&gt;0,females!I35,"")</f>
        <v>31.0126582278481</v>
      </c>
      <c r="Y5" s="115" t="str">
        <f>IF(females!I36&gt;0,females!I36,"")</f>
        <v/>
      </c>
    </row>
    <row r="6" spans="1:25" ht="12.75" customHeight="1" x14ac:dyDescent="0.2">
      <c r="A6" s="63" t="str">
        <f>'females_stats (μm)'!A$2</f>
        <v>Echiniscus siticulosus</v>
      </c>
      <c r="B6" s="78" t="str">
        <f>'females_stats (μm)'!B$2</f>
        <v>AU.080</v>
      </c>
      <c r="C6" s="100">
        <f>females!J1</f>
        <v>5</v>
      </c>
      <c r="D6" s="102">
        <f>IF(females!K3&gt;0,females!K3,"")</f>
        <v>468.61924686192475</v>
      </c>
      <c r="E6" s="115">
        <f>IF(females!K6&gt;0,females!K6,"")</f>
        <v>28.242677824267787</v>
      </c>
      <c r="F6" s="115">
        <f>IF(females!K7&gt;0,females!K7,"")</f>
        <v>13.807531380753138</v>
      </c>
      <c r="G6" s="115">
        <f>IF(females!K8&gt;0,females!K8,"")</f>
        <v>47.90794979079498</v>
      </c>
      <c r="H6" s="115">
        <f>IF(females!K9&gt;0,females!K9,"")</f>
        <v>12.133891213389122</v>
      </c>
      <c r="I6" s="115">
        <f>IF(females!K10&gt;0,females!K10,"")</f>
        <v>111.92468619246863</v>
      </c>
      <c r="J6" s="116">
        <f>IF(females!K13&gt;0,females!K13,"")</f>
        <v>14.435146443514647</v>
      </c>
      <c r="K6" s="115">
        <f>IF(females!K14&gt;0,females!K14,"")</f>
        <v>27.615062761506277</v>
      </c>
      <c r="L6" s="115">
        <f>IF(females!K15&gt;0,females!K15,"")</f>
        <v>15.899581589958158</v>
      </c>
      <c r="M6" s="115">
        <f>IF(females!K16&gt;0,females!K16,"")</f>
        <v>31.171548117154813</v>
      </c>
      <c r="N6" s="115">
        <f>IF(females!K17&gt;0,females!K17,"")</f>
        <v>27.196652719665277</v>
      </c>
      <c r="O6" s="115">
        <f>IF(females!K18&gt;0,females!K18,"")</f>
        <v>32.426778242677827</v>
      </c>
      <c r="P6" s="115">
        <f>IF(females!K19&gt;0,females!K19,"")</f>
        <v>8.1589958158995817</v>
      </c>
      <c r="Q6" s="115">
        <f>IF(females!K20&gt;0,females!K20,"")</f>
        <v>8.99581589958159</v>
      </c>
      <c r="R6" s="115">
        <f>IF(females!K23&gt;0,females!K23,"")</f>
        <v>27.615062761506277</v>
      </c>
      <c r="S6" s="115">
        <f>IF(females!K24&gt;0,females!K24,"")</f>
        <v>4.8117154811715483</v>
      </c>
      <c r="T6" s="115">
        <f>IF(females!K27&gt;0,females!K27,"")</f>
        <v>29.707112970711297</v>
      </c>
      <c r="U6" s="115">
        <f>IF(females!K28&gt;0,females!K28,"")</f>
        <v>5.6485355648535576</v>
      </c>
      <c r="V6" s="115">
        <f>IF(females!K31&gt;0,females!K31,"")</f>
        <v>26.77824267782427</v>
      </c>
      <c r="W6" s="115" t="str">
        <f>IF(females!K32&gt;0,females!K32,"")</f>
        <v/>
      </c>
      <c r="X6" s="115">
        <f>IF(females!K35&gt;0,females!K35,"")</f>
        <v>32.845188284518827</v>
      </c>
      <c r="Y6" s="115" t="str">
        <f>IF(females!K36&gt;0,females!K36,"")</f>
        <v/>
      </c>
    </row>
    <row r="7" spans="1:25" ht="12.75" customHeight="1" x14ac:dyDescent="0.2">
      <c r="A7" s="63" t="str">
        <f>'females_stats (μm)'!A$2</f>
        <v>Echiniscus siticulosus</v>
      </c>
      <c r="B7" s="78" t="str">
        <f>'females_stats (μm)'!B$2</f>
        <v>AU.080</v>
      </c>
      <c r="C7" s="100">
        <f>females!L1</f>
        <v>6</v>
      </c>
      <c r="D7" s="102">
        <f>IF(females!M3&gt;0,females!M3,"")</f>
        <v>456.26477541371162</v>
      </c>
      <c r="E7" s="115">
        <f>IF(females!M6&gt;0,females!M6,"")</f>
        <v>30.496453900709223</v>
      </c>
      <c r="F7" s="115">
        <f>IF(females!M7&gt;0,females!M7,"")</f>
        <v>14.184397163120568</v>
      </c>
      <c r="G7" s="115">
        <f>IF(females!M8&gt;0,females!M8,"")</f>
        <v>60.283687943262422</v>
      </c>
      <c r="H7" s="115">
        <f>IF(females!M9&gt;0,females!M9,"")</f>
        <v>10.874704491725769</v>
      </c>
      <c r="I7" s="115">
        <f>IF(females!M10&gt;0,females!M10,"")</f>
        <v>109.69267139479906</v>
      </c>
      <c r="J7" s="116">
        <f>IF(females!M13&gt;0,females!M13,"")</f>
        <v>19.385342789598109</v>
      </c>
      <c r="K7" s="115">
        <f>IF(females!M14&gt;0,females!M14,"")</f>
        <v>31.678486997635936</v>
      </c>
      <c r="L7" s="115">
        <f>IF(females!M15&gt;0,females!M15,"")</f>
        <v>20.33096926713948</v>
      </c>
      <c r="M7" s="115">
        <f>IF(females!M16&gt;0,females!M16,"")</f>
        <v>32.15130023640662</v>
      </c>
      <c r="N7" s="115">
        <f>IF(females!M17&gt;0,females!M17,"")</f>
        <v>31.678486997635936</v>
      </c>
      <c r="O7" s="115">
        <f>IF(females!M18&gt;0,females!M18,"")</f>
        <v>36.879432624113477</v>
      </c>
      <c r="P7" s="115">
        <f>IF(females!M19&gt;0,females!M19,"")</f>
        <v>6.6193853427895979</v>
      </c>
      <c r="Q7" s="115" t="str">
        <f>IF(females!M20&gt;0,females!M20,"")</f>
        <v/>
      </c>
      <c r="R7" s="115">
        <f>IF(females!M23&gt;0,females!M23,"")</f>
        <v>28.605200945626478</v>
      </c>
      <c r="S7" s="115">
        <f>IF(females!M24&gt;0,females!M24,"")</f>
        <v>4.255319148936171</v>
      </c>
      <c r="T7" s="115">
        <f>IF(females!M27&gt;0,females!M27,"")</f>
        <v>26.71394799054374</v>
      </c>
      <c r="U7" s="115" t="str">
        <f>IF(females!M28&gt;0,females!M28,"")</f>
        <v/>
      </c>
      <c r="V7" s="115">
        <f>IF(females!M31&gt;0,females!M31,"")</f>
        <v>26.950354609929079</v>
      </c>
      <c r="W7" s="115">
        <f>IF(females!M32&gt;0,females!M32,"")</f>
        <v>3.7825059101654852</v>
      </c>
      <c r="X7" s="115">
        <f>IF(females!M35&gt;0,females!M35,"")</f>
        <v>34.27895981087471</v>
      </c>
      <c r="Y7" s="115" t="str">
        <f>IF(females!M36&gt;0,females!M36,"")</f>
        <v/>
      </c>
    </row>
    <row r="8" spans="1:25" ht="12.75" customHeight="1" x14ac:dyDescent="0.2">
      <c r="A8" s="63" t="str">
        <f>'females_stats (μm)'!A$2</f>
        <v>Echiniscus siticulosus</v>
      </c>
      <c r="B8" s="78" t="str">
        <f>'females_stats (μm)'!B$2</f>
        <v>AU.080</v>
      </c>
      <c r="C8" s="100">
        <f>females!N1</f>
        <v>7</v>
      </c>
      <c r="D8" s="102">
        <f>IF(females!O3&gt;0,females!O3,"")</f>
        <v>436.00867678958781</v>
      </c>
      <c r="E8" s="115">
        <f>IF(females!O6&gt;0,females!O6,"")</f>
        <v>27.765726681127983</v>
      </c>
      <c r="F8" s="115">
        <f>IF(females!O7&gt;0,females!O7,"")</f>
        <v>15.184381778741866</v>
      </c>
      <c r="G8" s="115">
        <f>IF(females!O8&gt;0,females!O8,"")</f>
        <v>47.288503253796094</v>
      </c>
      <c r="H8" s="115">
        <f>IF(females!O9&gt;0,females!O9,"")</f>
        <v>11.496746203904555</v>
      </c>
      <c r="I8" s="115">
        <f>IF(females!O10&gt;0,females!O10,"")</f>
        <v>99.349240780911046</v>
      </c>
      <c r="J8" s="116">
        <f>IF(females!O13&gt;0,females!O13,"")</f>
        <v>20.390455531453362</v>
      </c>
      <c r="K8" s="115">
        <f>IF(females!O14&gt;0,females!O14,"")</f>
        <v>29.067245119305856</v>
      </c>
      <c r="L8" s="115">
        <f>IF(females!O15&gt;0,females!O15,"")</f>
        <v>34.924078091106296</v>
      </c>
      <c r="M8" s="115">
        <f>IF(females!O16&gt;0,females!O16,"")</f>
        <v>38.394793926247281</v>
      </c>
      <c r="N8" s="115">
        <f>IF(females!O17&gt;0,females!O17,"")</f>
        <v>33.839479392624725</v>
      </c>
      <c r="O8" s="115">
        <f>IF(females!O18&gt;0,females!O18,"")</f>
        <v>31.453362255965288</v>
      </c>
      <c r="P8" s="115">
        <f>IF(females!O19&gt;0,females!O19,"")</f>
        <v>7.3752711496746199</v>
      </c>
      <c r="Q8" s="115">
        <f>IF(females!O20&gt;0,females!O20,"")</f>
        <v>9.1106290672451191</v>
      </c>
      <c r="R8" s="115">
        <f>IF(females!O23&gt;0,females!O23,"")</f>
        <v>26.898047722342731</v>
      </c>
      <c r="S8" s="115">
        <f>IF(females!O24&gt;0,females!O24,"")</f>
        <v>4.1214750542299345</v>
      </c>
      <c r="T8" s="115">
        <f>IF(females!O27&gt;0,females!O27,"")</f>
        <v>24.511930585683299</v>
      </c>
      <c r="U8" s="115" t="str">
        <f>IF(females!O28&gt;0,females!O28,"")</f>
        <v/>
      </c>
      <c r="V8" s="115">
        <f>IF(females!O31&gt;0,females!O31,"")</f>
        <v>24.078091106290671</v>
      </c>
      <c r="W8" s="115" t="str">
        <f>IF(females!O32&gt;0,females!O32,"")</f>
        <v/>
      </c>
      <c r="X8" s="115">
        <f>IF(females!O35&gt;0,females!O35,"")</f>
        <v>33.622559652928416</v>
      </c>
      <c r="Y8" s="115" t="str">
        <f>IF(females!O36&gt;0,females!O36,"")</f>
        <v/>
      </c>
    </row>
    <row r="9" spans="1:25" ht="12.75" customHeight="1" x14ac:dyDescent="0.2">
      <c r="A9" s="63" t="str">
        <f>'females_stats (μm)'!A$2</f>
        <v>Echiniscus siticulosus</v>
      </c>
      <c r="B9" s="78" t="str">
        <f>'females_stats (μm)'!B$2</f>
        <v>AU.080</v>
      </c>
      <c r="C9" s="100">
        <f>females!P1</f>
        <v>8</v>
      </c>
      <c r="D9" s="102">
        <f>IF(females!Q3&gt;0,females!Q3,"")</f>
        <v>491.76954732510285</v>
      </c>
      <c r="E9" s="115">
        <f>IF(females!Q6&gt;0,females!Q6,"")</f>
        <v>36.213991769547327</v>
      </c>
      <c r="F9" s="115">
        <f>IF(females!Q7&gt;0,females!Q7,"")</f>
        <v>12.962962962962962</v>
      </c>
      <c r="G9" s="115">
        <f>IF(females!Q8&gt;0,females!Q8,"")</f>
        <v>47.530864197530867</v>
      </c>
      <c r="H9" s="115">
        <f>IF(females!Q9&gt;0,females!Q9,"")</f>
        <v>10.493827160493826</v>
      </c>
      <c r="I9" s="115">
        <f>IF(females!Q10&gt;0,females!Q10,"")</f>
        <v>86.625514403292186</v>
      </c>
      <c r="J9" s="116">
        <f>IF(females!Q13&gt;0,females!Q13,"")</f>
        <v>13.991769547325102</v>
      </c>
      <c r="K9" s="115">
        <f>IF(females!Q14&gt;0,females!Q14,"")</f>
        <v>22.016460905349792</v>
      </c>
      <c r="L9" s="115">
        <f>IF(females!Q15&gt;0,females!Q15,"")</f>
        <v>12.345679012345679</v>
      </c>
      <c r="M9" s="115">
        <f>IF(females!Q16&gt;0,females!Q16,"")</f>
        <v>24.279835390946502</v>
      </c>
      <c r="N9" s="115">
        <f>IF(females!Q17&gt;0,females!Q17,"")</f>
        <v>25.102880658436209</v>
      </c>
      <c r="O9" s="115">
        <f>IF(females!Q18&gt;0,females!Q18,"")</f>
        <v>24.485596707818928</v>
      </c>
      <c r="P9" s="115">
        <f>IF(females!Q19&gt;0,females!Q19,"")</f>
        <v>8.8477366255144041</v>
      </c>
      <c r="Q9" s="115">
        <f>IF(females!Q20&gt;0,females!Q20,"")</f>
        <v>9.8765432098765427</v>
      </c>
      <c r="R9" s="115">
        <f>IF(females!Q23&gt;0,females!Q23,"")</f>
        <v>26.748971193415638</v>
      </c>
      <c r="S9" s="115" t="str">
        <f>IF(females!Q24&gt;0,females!Q24,"")</f>
        <v/>
      </c>
      <c r="T9" s="115">
        <f>IF(females!Q27&gt;0,females!Q27,"")</f>
        <v>28.600823045267486</v>
      </c>
      <c r="U9" s="115" t="str">
        <f>IF(females!Q28&gt;0,females!Q28,"")</f>
        <v/>
      </c>
      <c r="V9" s="115">
        <f>IF(females!Q31&gt;0,females!Q31,"")</f>
        <v>26.954732510288064</v>
      </c>
      <c r="W9" s="115" t="str">
        <f>IF(females!Q32&gt;0,females!Q32,"")</f>
        <v/>
      </c>
      <c r="X9" s="115">
        <f>IF(females!Q35&gt;0,females!Q35,"")</f>
        <v>33.539094650205762</v>
      </c>
      <c r="Y9" s="115" t="str">
        <f>IF(females!Q36&gt;0,females!Q36,"")</f>
        <v/>
      </c>
    </row>
    <row r="10" spans="1:25" ht="12.75" customHeight="1" x14ac:dyDescent="0.2">
      <c r="A10" s="63" t="str">
        <f>'females_stats (μm)'!A$2</f>
        <v>Echiniscus siticulosus</v>
      </c>
      <c r="B10" s="78" t="str">
        <f>'females_stats (μm)'!B$2</f>
        <v>AU.080</v>
      </c>
      <c r="C10" s="100">
        <f>females!R1</f>
        <v>9</v>
      </c>
      <c r="D10" s="102">
        <f>IF(females!S3&gt;0,females!S3,"")</f>
        <v>477.73279352226723</v>
      </c>
      <c r="E10" s="115">
        <f>IF(females!S6&gt;0,females!S6,"")</f>
        <v>25.506072874493928</v>
      </c>
      <c r="F10" s="115">
        <f>IF(females!S7&gt;0,females!S7,"")</f>
        <v>14.17004048582996</v>
      </c>
      <c r="G10" s="115">
        <f>IF(females!S8&gt;0,females!S8,"")</f>
        <v>46.558704453441294</v>
      </c>
      <c r="H10" s="115">
        <f>IF(females!S9&gt;0,females!S9,"")</f>
        <v>11.336032388663968</v>
      </c>
      <c r="I10" s="115">
        <f>IF(females!S10&gt;0,females!S10,"")</f>
        <v>105.668016194332</v>
      </c>
      <c r="J10" s="116">
        <f>IF(females!S13&gt;0,females!S13,"")</f>
        <v>14.574898785425102</v>
      </c>
      <c r="K10" s="115">
        <f>IF(females!S14&gt;0,females!S14,"")</f>
        <v>26.518218623481783</v>
      </c>
      <c r="L10" s="115">
        <f>IF(females!S15&gt;0,females!S15,"")</f>
        <v>11.943319838056683</v>
      </c>
      <c r="M10" s="115">
        <f>IF(females!S16&gt;0,females!S16,"")</f>
        <v>9.9190283400809722</v>
      </c>
      <c r="N10" s="115">
        <f>IF(females!S17&gt;0,females!S17,"")</f>
        <v>33.400809716599191</v>
      </c>
      <c r="O10" s="115">
        <f>IF(females!S18&gt;0,females!S18,"")</f>
        <v>36.234817813765183</v>
      </c>
      <c r="P10" s="115">
        <f>IF(females!S19&gt;0,females!S19,"")</f>
        <v>8.5020242914979764</v>
      </c>
      <c r="Q10" s="115">
        <f>IF(females!S20&gt;0,females!S20,"")</f>
        <v>8.097165991902834</v>
      </c>
      <c r="R10" s="115">
        <f>IF(females!S23&gt;0,females!S23,"")</f>
        <v>25.708502024291498</v>
      </c>
      <c r="S10" s="115" t="str">
        <f>IF(females!S24&gt;0,females!S24,"")</f>
        <v/>
      </c>
      <c r="T10" s="115">
        <f>IF(females!S27&gt;0,females!S27,"")</f>
        <v>25.708502024291498</v>
      </c>
      <c r="U10" s="115">
        <f>IF(females!S28&gt;0,females!S28,"")</f>
        <v>3.6437246963562755</v>
      </c>
      <c r="V10" s="115">
        <f>IF(females!S31&gt;0,females!S31,"")</f>
        <v>26.518218623481783</v>
      </c>
      <c r="W10" s="115">
        <f>IF(females!S32&gt;0,females!S32,"")</f>
        <v>3.6437246963562755</v>
      </c>
      <c r="X10" s="115">
        <f>IF(females!S35&gt;0,females!S35,"")</f>
        <v>30.971659919028344</v>
      </c>
      <c r="Y10" s="115" t="str">
        <f>IF(females!S36&gt;0,females!S36,"")</f>
        <v/>
      </c>
    </row>
    <row r="11" spans="1:25" ht="12.75" customHeight="1" x14ac:dyDescent="0.2">
      <c r="A11" s="63" t="str">
        <f>'females_stats (μm)'!A$2</f>
        <v>Echiniscus siticulosus</v>
      </c>
      <c r="B11" s="78" t="str">
        <f>'females_stats (μm)'!B$2</f>
        <v>AU.080</v>
      </c>
      <c r="C11" s="100">
        <f>females!T1</f>
        <v>10</v>
      </c>
      <c r="D11" s="102">
        <f>IF(females!U3&gt;0,females!U3,"")</f>
        <v>494.17249417249423</v>
      </c>
      <c r="E11" s="115">
        <f>IF(females!U6&gt;0,females!U6,"")</f>
        <v>27.972027972027973</v>
      </c>
      <c r="F11" s="115">
        <f>IF(females!U7&gt;0,females!U7,"")</f>
        <v>15.61771561771562</v>
      </c>
      <c r="G11" s="115">
        <f>IF(females!U8&gt;0,females!U8,"")</f>
        <v>47.552447552447553</v>
      </c>
      <c r="H11" s="115">
        <f>IF(females!U9&gt;0,females!U9,"")</f>
        <v>10.955710955710957</v>
      </c>
      <c r="I11" s="115">
        <f>IF(females!U10&gt;0,females!U10,"")</f>
        <v>89.976689976689983</v>
      </c>
      <c r="J11" s="116">
        <f>IF(females!U13&gt;0,females!U13,"")</f>
        <v>10.955710955710957</v>
      </c>
      <c r="K11" s="115">
        <f>IF(females!U14&gt;0,females!U14,"")</f>
        <v>28.438228438228435</v>
      </c>
      <c r="L11" s="115">
        <f>IF(females!U15&gt;0,females!U15,"")</f>
        <v>20.27972027972028</v>
      </c>
      <c r="M11" s="115">
        <f>IF(females!U16&gt;0,females!U16,"")</f>
        <v>27.039627039627039</v>
      </c>
      <c r="N11" s="115">
        <f>IF(females!U17&gt;0,females!U17,"")</f>
        <v>26.107226107226104</v>
      </c>
      <c r="O11" s="115">
        <f>IF(females!U18&gt;0,females!U18,"")</f>
        <v>22.144522144522146</v>
      </c>
      <c r="P11" s="115">
        <f>IF(females!U19&gt;0,females!U19,"")</f>
        <v>6.7599067599067597</v>
      </c>
      <c r="Q11" s="115">
        <f>IF(females!U20&gt;0,females!U20,"")</f>
        <v>9.0909090909090917</v>
      </c>
      <c r="R11" s="115">
        <f>IF(females!U23&gt;0,females!U23,"")</f>
        <v>27.27272727272727</v>
      </c>
      <c r="S11" s="115">
        <f>IF(females!U24&gt;0,females!U24,"")</f>
        <v>3.4965034965034967</v>
      </c>
      <c r="T11" s="115">
        <f>IF(females!U27&gt;0,females!U27,"")</f>
        <v>25.874125874125873</v>
      </c>
      <c r="U11" s="115">
        <f>IF(females!U28&gt;0,females!U28,"")</f>
        <v>3.263403263403263</v>
      </c>
      <c r="V11" s="115">
        <f>IF(females!U31&gt;0,females!U31,"")</f>
        <v>26.340326340326342</v>
      </c>
      <c r="W11" s="115">
        <f>IF(females!U32&gt;0,females!U32,"")</f>
        <v>3.263403263403263</v>
      </c>
      <c r="X11" s="115">
        <f>IF(females!U35&gt;0,females!U35,"")</f>
        <v>30.536130536130536</v>
      </c>
      <c r="Y11" s="115">
        <f>IF(females!U36&gt;0,females!U36,"")</f>
        <v>4.6620046620046622</v>
      </c>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6699FF"/>
  </sheetPr>
  <dimension ref="A1:AF1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0.42578125" style="65" bestFit="1" customWidth="1"/>
    <col min="2" max="2" width="16.85546875" style="80" customWidth="1"/>
    <col min="3" max="3" width="9.140625" style="66"/>
    <col min="4" max="4" width="9.140625" style="64" customWidth="1"/>
    <col min="5" max="10" width="9.140625" style="64"/>
    <col min="11" max="11" width="11.28515625" style="64" customWidth="1"/>
    <col min="12" max="20" width="9.140625" style="64"/>
    <col min="21" max="22" width="6.7109375" style="64" customWidth="1"/>
    <col min="23" max="23" width="12.5703125" style="64" customWidth="1"/>
    <col min="24" max="25" width="6.7109375" style="64" customWidth="1"/>
    <col min="26" max="26" width="12.5703125" style="64" customWidth="1"/>
    <col min="27" max="28" width="6.7109375" style="64" customWidth="1"/>
    <col min="29" max="29" width="12.5703125" style="64" customWidth="1"/>
    <col min="30" max="31" width="6.7109375" style="64" customWidth="1"/>
    <col min="32" max="32" width="12.5703125" style="64" customWidth="1"/>
    <col min="33" max="16384" width="9.140625" style="64"/>
  </cols>
  <sheetData>
    <row r="1" spans="1:32" ht="38.25" x14ac:dyDescent="0.2">
      <c r="A1" s="63" t="s">
        <v>52</v>
      </c>
      <c r="B1" s="81" t="s">
        <v>53</v>
      </c>
      <c r="C1" s="67" t="s">
        <v>37</v>
      </c>
      <c r="D1" s="82" t="s">
        <v>4</v>
      </c>
      <c r="E1" s="82" t="s">
        <v>25</v>
      </c>
      <c r="F1" s="82" t="s">
        <v>38</v>
      </c>
      <c r="G1" s="82" t="s">
        <v>39</v>
      </c>
      <c r="H1" s="82" t="s">
        <v>40</v>
      </c>
      <c r="I1" s="82" t="s">
        <v>41</v>
      </c>
      <c r="J1" s="82" t="s">
        <v>42</v>
      </c>
      <c r="K1" s="82" t="s">
        <v>43</v>
      </c>
      <c r="L1" s="82" t="s">
        <v>72</v>
      </c>
      <c r="M1" s="82" t="s">
        <v>73</v>
      </c>
      <c r="N1" s="82" t="s">
        <v>76</v>
      </c>
      <c r="O1" s="82" t="s">
        <v>74</v>
      </c>
      <c r="P1" s="82" t="s">
        <v>77</v>
      </c>
      <c r="Q1" s="82" t="s">
        <v>75</v>
      </c>
      <c r="R1" s="82" t="s">
        <v>5</v>
      </c>
      <c r="S1" s="82" t="s">
        <v>6</v>
      </c>
      <c r="T1" s="82" t="s">
        <v>7</v>
      </c>
      <c r="U1" s="82" t="s">
        <v>54</v>
      </c>
      <c r="V1" s="82" t="s">
        <v>55</v>
      </c>
      <c r="W1" s="82" t="s">
        <v>56</v>
      </c>
      <c r="X1" s="82" t="s">
        <v>57</v>
      </c>
      <c r="Y1" s="82" t="s">
        <v>58</v>
      </c>
      <c r="Z1" s="82" t="s">
        <v>59</v>
      </c>
      <c r="AA1" s="82" t="s">
        <v>60</v>
      </c>
      <c r="AB1" s="82" t="s">
        <v>61</v>
      </c>
      <c r="AC1" s="82" t="s">
        <v>62</v>
      </c>
      <c r="AD1" s="82" t="s">
        <v>63</v>
      </c>
      <c r="AE1" s="82" t="s">
        <v>64</v>
      </c>
      <c r="AF1" s="82" t="s">
        <v>65</v>
      </c>
    </row>
    <row r="2" spans="1:32" ht="12.75" customHeight="1" x14ac:dyDescent="0.2">
      <c r="A2" s="124" t="str">
        <f>'general info'!D2</f>
        <v>Echiniscus siticulosus</v>
      </c>
      <c r="B2" s="125" t="str">
        <f>'general info'!D3</f>
        <v>AU.080</v>
      </c>
      <c r="C2" s="100" t="str">
        <f>males!B1</f>
        <v>1 (ALL)</v>
      </c>
      <c r="D2" s="101">
        <f>IF(males!B3&gt;0,males!B3,"")</f>
        <v>184</v>
      </c>
      <c r="E2" s="106">
        <f>IF(males!B4&gt;0,males!B4,"")</f>
        <v>38.4</v>
      </c>
      <c r="F2" s="106">
        <f>IF(males!B6&gt;0,males!B6,"")</f>
        <v>12.9</v>
      </c>
      <c r="G2" s="106">
        <f>IF(males!B7&gt;0,males!B7,"")</f>
        <v>5.9</v>
      </c>
      <c r="H2" s="106">
        <f>IF(males!B8&gt;0,males!B8,"")</f>
        <v>24.8</v>
      </c>
      <c r="I2" s="106">
        <f>IF(males!B9&gt;0,males!B9,"")</f>
        <v>5.0999999999999996</v>
      </c>
      <c r="J2" s="106">
        <f>IF(males!B10&gt;0,males!B10,"")</f>
        <v>47.3</v>
      </c>
      <c r="K2" s="107">
        <f>IF(males!B11&gt;0,males!B11,"")</f>
        <v>0.25706521739130433</v>
      </c>
      <c r="L2" s="108">
        <f>IF(males!B13&gt;0,males!B13,"")</f>
        <v>8</v>
      </c>
      <c r="M2" s="106">
        <f>IF(males!B14&gt;0,males!B14,"")</f>
        <v>12.4</v>
      </c>
      <c r="N2" s="106">
        <f>IF(males!B15&gt;0,males!B15,"")</f>
        <v>5</v>
      </c>
      <c r="O2" s="106">
        <f>IF(males!B16&gt;0,males!B16,"")</f>
        <v>13</v>
      </c>
      <c r="P2" s="106">
        <f>IF(males!B17&gt;0,males!B17,"")</f>
        <v>8.3000000000000007</v>
      </c>
      <c r="Q2" s="106">
        <f>IF(males!B18&gt;0,males!B18,"")</f>
        <v>14</v>
      </c>
      <c r="R2" s="106">
        <f>IF(males!B19&gt;0,males!B19,"")</f>
        <v>3.5</v>
      </c>
      <c r="S2" s="106">
        <f>IF(males!B20&gt;0,males!B20,"")</f>
        <v>4.5</v>
      </c>
      <c r="T2" s="106">
        <f>IF(males!B21&gt;0,males!B21,"")</f>
        <v>9</v>
      </c>
      <c r="U2" s="106">
        <f>IF(males!B23&gt;0,males!B23,"")</f>
        <v>11.1</v>
      </c>
      <c r="V2" s="106">
        <f>IF(males!B24&gt;0,males!B24,"")</f>
        <v>1.9</v>
      </c>
      <c r="W2" s="107">
        <f>IF(males!B25&gt;0,males!B25,"")</f>
        <v>0.17117117117117117</v>
      </c>
      <c r="X2" s="106">
        <f>IF(males!B27&gt;0,males!B27,"")</f>
        <v>10.9</v>
      </c>
      <c r="Y2" s="106" t="str">
        <f>IF(males!B28&gt;0,males!B28,"")</f>
        <v/>
      </c>
      <c r="Z2" s="107" t="str">
        <f>IF(males!B29&gt;0,males!B29,"")</f>
        <v/>
      </c>
      <c r="AA2" s="106">
        <f>IF(males!B31&gt;0,males!B31,"")</f>
        <v>11.1</v>
      </c>
      <c r="AB2" s="109" t="str">
        <f>IF(males!B32&gt;0,males!B32,"")</f>
        <v/>
      </c>
      <c r="AC2" s="110" t="str">
        <f>IF(males!B33&gt;0,males!B33,"")</f>
        <v/>
      </c>
      <c r="AD2" s="109">
        <f>IF(males!B35&gt;0,males!B35,"")</f>
        <v>13.6</v>
      </c>
      <c r="AE2" s="109" t="str">
        <f>IF(males!B36&gt;0,males!B36,"")</f>
        <v/>
      </c>
      <c r="AF2" s="110" t="str">
        <f>IF(males!B37&gt;0,males!B37,"")</f>
        <v/>
      </c>
    </row>
    <row r="3" spans="1:32" ht="12.75" customHeight="1" x14ac:dyDescent="0.2">
      <c r="A3" s="63" t="str">
        <f t="shared" ref="A3:B11" si="0">A$2</f>
        <v>Echiniscus siticulosus</v>
      </c>
      <c r="B3" s="79" t="str">
        <f>B$2</f>
        <v>AU.080</v>
      </c>
      <c r="C3" s="100">
        <f>males!D1</f>
        <v>2</v>
      </c>
      <c r="D3" s="101">
        <f>IF(males!D3&gt;0,males!D3,"")</f>
        <v>207</v>
      </c>
      <c r="E3" s="111">
        <f>IF(males!D4&gt;0,males!D4,"")</f>
        <v>40.5</v>
      </c>
      <c r="F3" s="111">
        <f>IF(males!D6&gt;0,males!D6,"")</f>
        <v>13</v>
      </c>
      <c r="G3" s="111">
        <f>IF(males!D7&gt;0,males!D7,"")</f>
        <v>6.4</v>
      </c>
      <c r="H3" s="111">
        <f>IF(males!D8&gt;0,males!D8,"")</f>
        <v>21.3</v>
      </c>
      <c r="I3" s="111">
        <f>IF(males!D9&gt;0,males!D9,"")</f>
        <v>5.3</v>
      </c>
      <c r="J3" s="111">
        <f>IF(males!D10&gt;0,males!D10,"")</f>
        <v>43.2</v>
      </c>
      <c r="K3" s="110">
        <f>IF(males!D11&gt;0,males!D11,"")</f>
        <v>0.20869565217391306</v>
      </c>
      <c r="L3" s="112">
        <f>IF(males!D13&gt;0,males!D13,"")</f>
        <v>8.1999999999999993</v>
      </c>
      <c r="M3" s="111">
        <f>IF(males!D14&gt;0,males!D14,"")</f>
        <v>9.5</v>
      </c>
      <c r="N3" s="111">
        <f>IF(males!D15&gt;0,males!D15,"")</f>
        <v>5.8</v>
      </c>
      <c r="O3" s="111">
        <f>IF(males!D16&gt;0,males!D16,"")</f>
        <v>10.7</v>
      </c>
      <c r="P3" s="111">
        <f>IF(males!D17&gt;0,males!D17,"")</f>
        <v>8.5</v>
      </c>
      <c r="Q3" s="111">
        <f>IF(males!D18&gt;0,males!D18,"")</f>
        <v>10.9</v>
      </c>
      <c r="R3" s="111">
        <f>IF(males!D19&gt;0,males!D19,"")</f>
        <v>3.4</v>
      </c>
      <c r="S3" s="111">
        <f>IF(males!D20&gt;0,males!D20,"")</f>
        <v>3.9</v>
      </c>
      <c r="T3" s="111">
        <f>IF(males!D21&gt;0,males!D21,"")</f>
        <v>9</v>
      </c>
      <c r="U3" s="111">
        <f>IF(males!D23&gt;0,males!D23,"")</f>
        <v>11.9</v>
      </c>
      <c r="V3" s="111">
        <f>IF(males!D24&gt;0,males!D24,"")</f>
        <v>1.9</v>
      </c>
      <c r="W3" s="110">
        <f>IF(males!D25&gt;0,males!D25,"")</f>
        <v>0.15966386554621848</v>
      </c>
      <c r="X3" s="111">
        <f>IF(males!D27&gt;0,males!D27,"")</f>
        <v>11.2</v>
      </c>
      <c r="Y3" s="111">
        <f>IF(males!D28&gt;0,males!D28,"")</f>
        <v>1.4</v>
      </c>
      <c r="Z3" s="110">
        <f>IF(males!D29&gt;0,males!D29,"")</f>
        <v>0.125</v>
      </c>
      <c r="AA3" s="111">
        <f>IF(males!D31&gt;0,males!D31,"")</f>
        <v>12.2</v>
      </c>
      <c r="AB3" s="109">
        <f>IF(males!D32&gt;0,males!D32,"")</f>
        <v>1.8</v>
      </c>
      <c r="AC3" s="110">
        <f>IF(males!D33&gt;0,males!D33,"")</f>
        <v>0.1475409836065574</v>
      </c>
      <c r="AD3" s="109">
        <f>IF(males!D35&gt;0,males!D35,"")</f>
        <v>14.5</v>
      </c>
      <c r="AE3" s="109" t="str">
        <f>IF(males!D36&gt;0,males!D36,"")</f>
        <v/>
      </c>
      <c r="AF3" s="110" t="str">
        <f>IF(males!D37&gt;0,males!D37,"")</f>
        <v/>
      </c>
    </row>
    <row r="4" spans="1:32" ht="12.75" customHeight="1" x14ac:dyDescent="0.2">
      <c r="A4" s="63" t="str">
        <f t="shared" si="0"/>
        <v>Echiniscus siticulosus</v>
      </c>
      <c r="B4" s="79" t="str">
        <f t="shared" si="0"/>
        <v>AU.080</v>
      </c>
      <c r="C4" s="100">
        <f>males!F1</f>
        <v>3</v>
      </c>
      <c r="D4" s="101">
        <f>IF(males!F3&gt;0,males!F3,"")</f>
        <v>179</v>
      </c>
      <c r="E4" s="111">
        <f>IF(males!F4&gt;0,males!F4,"")</f>
        <v>35.799999999999997</v>
      </c>
      <c r="F4" s="111">
        <f>IF(males!F6&gt;0,males!F6,"")</f>
        <v>11.3</v>
      </c>
      <c r="G4" s="111">
        <f>IF(males!F7&gt;0,males!F7,"")</f>
        <v>5.4</v>
      </c>
      <c r="H4" s="111">
        <f>IF(males!F8&gt;0,males!F8,"")</f>
        <v>16.7</v>
      </c>
      <c r="I4" s="111">
        <f>IF(males!F9&gt;0,males!F9,"")</f>
        <v>4.9000000000000004</v>
      </c>
      <c r="J4" s="111">
        <f>IF(males!F10&gt;0,males!F10,"")</f>
        <v>42.7</v>
      </c>
      <c r="K4" s="110">
        <f>IF(males!F11&gt;0,males!F11,"")</f>
        <v>0.23854748603351958</v>
      </c>
      <c r="L4" s="112">
        <f>IF(males!F13&gt;0,males!F13,"")</f>
        <v>8.6999999999999993</v>
      </c>
      <c r="M4" s="111">
        <f>IF(males!F14&gt;0,males!F14,"")</f>
        <v>12.5</v>
      </c>
      <c r="N4" s="111">
        <f>IF(males!F15&gt;0,males!F15,"")</f>
        <v>5.2</v>
      </c>
      <c r="O4" s="111">
        <f>IF(males!F16&gt;0,males!F16,"")</f>
        <v>14.4</v>
      </c>
      <c r="P4" s="111">
        <f>IF(males!F17&gt;0,males!F17,"")</f>
        <v>9.6</v>
      </c>
      <c r="Q4" s="111">
        <f>IF(males!F18&gt;0,males!F18,"")</f>
        <v>11.6</v>
      </c>
      <c r="R4" s="111">
        <f>IF(males!F19&gt;0,males!F19,"")</f>
        <v>2.8</v>
      </c>
      <c r="S4" s="111">
        <f>IF(males!F20&gt;0,males!F20,"")</f>
        <v>3.3</v>
      </c>
      <c r="T4" s="111">
        <f>IF(males!F21&gt;0,males!F21,"")</f>
        <v>9</v>
      </c>
      <c r="U4" s="111">
        <f>IF(males!F23&gt;0,males!F23,"")</f>
        <v>10.199999999999999</v>
      </c>
      <c r="V4" s="111" t="str">
        <f>IF(males!F24&gt;0,males!F24,"")</f>
        <v/>
      </c>
      <c r="W4" s="110" t="str">
        <f>IF(males!F25&gt;0,males!F25,"")</f>
        <v/>
      </c>
      <c r="X4" s="111">
        <f>IF(males!F27&gt;0,males!F27,"")</f>
        <v>10</v>
      </c>
      <c r="Y4" s="111" t="str">
        <f>IF(males!F28&gt;0,males!F28,"")</f>
        <v/>
      </c>
      <c r="Z4" s="110" t="str">
        <f>IF(males!F29&gt;0,males!F29,"")</f>
        <v/>
      </c>
      <c r="AA4" s="111">
        <f>IF(males!F31&gt;0,males!F31,"")</f>
        <v>10.7</v>
      </c>
      <c r="AB4" s="109" t="str">
        <f>IF(males!F32&gt;0,males!F32,"")</f>
        <v/>
      </c>
      <c r="AC4" s="110" t="str">
        <f>IF(males!F33&gt;0,males!F33,"")</f>
        <v/>
      </c>
      <c r="AD4" s="109">
        <f>IF(males!F35&gt;0,males!F35,"")</f>
        <v>11.6</v>
      </c>
      <c r="AE4" s="109" t="str">
        <f>IF(males!F36&gt;0,males!F36,"")</f>
        <v/>
      </c>
      <c r="AF4" s="110" t="str">
        <f>IF(males!F37&gt;0,males!F37,"")</f>
        <v/>
      </c>
    </row>
    <row r="5" spans="1:32" ht="12.75" customHeight="1" x14ac:dyDescent="0.2">
      <c r="A5" s="63" t="str">
        <f t="shared" si="0"/>
        <v>Echiniscus siticulosus</v>
      </c>
      <c r="B5" s="79" t="str">
        <f t="shared" si="0"/>
        <v>AU.080</v>
      </c>
      <c r="C5" s="100">
        <f>males!H1</f>
        <v>4</v>
      </c>
      <c r="D5" s="101">
        <f>IF(males!H3&gt;0,males!H3,"")</f>
        <v>194</v>
      </c>
      <c r="E5" s="111">
        <f>IF(males!H4&gt;0,males!H4,"")</f>
        <v>37.1</v>
      </c>
      <c r="F5" s="111">
        <f>IF(males!H6&gt;0,males!H6,"")</f>
        <v>9.9</v>
      </c>
      <c r="G5" s="111">
        <f>IF(males!H7&gt;0,males!H7,"")</f>
        <v>6.1</v>
      </c>
      <c r="H5" s="111">
        <f>IF(males!H8&gt;0,males!H8,"")</f>
        <v>17.899999999999999</v>
      </c>
      <c r="I5" s="111">
        <f>IF(males!H9&gt;0,males!H9,"")</f>
        <v>4.0999999999999996</v>
      </c>
      <c r="J5" s="111" t="str">
        <f>IF(males!H10&gt;0,males!H10,"")</f>
        <v/>
      </c>
      <c r="K5" s="110" t="str">
        <f>IF(males!H11&gt;0,males!H11,"")</f>
        <v/>
      </c>
      <c r="L5" s="112">
        <f>IF(males!H13&gt;0,males!H13,"")</f>
        <v>9.8000000000000007</v>
      </c>
      <c r="M5" s="111">
        <f>IF(males!H14&gt;0,males!H14,"")</f>
        <v>12.1</v>
      </c>
      <c r="N5" s="111">
        <f>IF(males!H15&gt;0,males!H15,"")</f>
        <v>5.4</v>
      </c>
      <c r="O5" s="111">
        <f>IF(males!H16&gt;0,males!H16,"")</f>
        <v>10.9</v>
      </c>
      <c r="P5" s="111">
        <f>IF(males!H17&gt;0,males!H17,"")</f>
        <v>10.199999999999999</v>
      </c>
      <c r="Q5" s="111">
        <f>IF(males!H18&gt;0,males!H18,"")</f>
        <v>14.2</v>
      </c>
      <c r="R5" s="111">
        <f>IF(males!H19&gt;0,males!H19,"")</f>
        <v>2.8</v>
      </c>
      <c r="S5" s="111">
        <f>IF(males!H20&gt;0,males!H20,"")</f>
        <v>4.0999999999999996</v>
      </c>
      <c r="T5" s="111">
        <f>IF(males!H21&gt;0,males!H21,"")</f>
        <v>10</v>
      </c>
      <c r="U5" s="111">
        <f>IF(males!H23&gt;0,males!H23,"")</f>
        <v>11.1</v>
      </c>
      <c r="V5" s="111" t="str">
        <f>IF(males!H24&gt;0,males!H24,"")</f>
        <v/>
      </c>
      <c r="W5" s="110" t="str">
        <f>IF(males!H25&gt;0,males!H25,"")</f>
        <v/>
      </c>
      <c r="X5" s="111">
        <f>IF(males!H27&gt;0,males!H27,"")</f>
        <v>10.3</v>
      </c>
      <c r="Y5" s="111">
        <f>IF(males!H28&gt;0,males!H28,"")</f>
        <v>1.7</v>
      </c>
      <c r="Z5" s="110">
        <f>IF(males!H29&gt;0,males!H29,"")</f>
        <v>0.16504854368932037</v>
      </c>
      <c r="AA5" s="111">
        <f>IF(males!H31&gt;0,males!H31,"")</f>
        <v>10</v>
      </c>
      <c r="AB5" s="109" t="str">
        <f>IF(males!H32&gt;0,males!H32,"")</f>
        <v/>
      </c>
      <c r="AC5" s="110" t="str">
        <f>IF(males!H33&gt;0,males!H33,"")</f>
        <v/>
      </c>
      <c r="AD5" s="109">
        <f>IF(males!H35&gt;0,males!H35,"")</f>
        <v>12.2</v>
      </c>
      <c r="AE5" s="109" t="str">
        <f>IF(males!H36&gt;0,males!H36,"")</f>
        <v/>
      </c>
      <c r="AF5" s="110" t="str">
        <f>IF(males!H37&gt;0,males!H37,"")</f>
        <v/>
      </c>
    </row>
    <row r="6" spans="1:32" ht="12.75" customHeight="1" x14ac:dyDescent="0.2">
      <c r="A6" s="63" t="str">
        <f t="shared" si="0"/>
        <v>Echiniscus siticulosus</v>
      </c>
      <c r="B6" s="79" t="str">
        <f t="shared" si="0"/>
        <v>AU.080</v>
      </c>
      <c r="C6" s="100">
        <f>males!J1</f>
        <v>5</v>
      </c>
      <c r="D6" s="101">
        <f>IF(males!J3&gt;0,males!J3,"")</f>
        <v>184</v>
      </c>
      <c r="E6" s="111">
        <f>IF(males!J4&gt;0,males!J4,"")</f>
        <v>38.200000000000003</v>
      </c>
      <c r="F6" s="111" t="str">
        <f>IF(males!J6&gt;0,males!J6,"")</f>
        <v/>
      </c>
      <c r="G6" s="111">
        <f>IF(males!J7&gt;0,males!J7,"")</f>
        <v>4.8</v>
      </c>
      <c r="H6" s="111">
        <f>IF(males!J8&gt;0,males!J8,"")</f>
        <v>17.2</v>
      </c>
      <c r="I6" s="111">
        <f>IF(males!J9&gt;0,males!J9,"")</f>
        <v>4.9000000000000004</v>
      </c>
      <c r="J6" s="111">
        <f>IF(males!J10&gt;0,males!J10,"")</f>
        <v>46.2</v>
      </c>
      <c r="K6" s="110">
        <f>IF(males!J11&gt;0,males!J11,"")</f>
        <v>0.25108695652173912</v>
      </c>
      <c r="L6" s="112">
        <f>IF(males!J13&gt;0,males!J13,"")</f>
        <v>4.0999999999999996</v>
      </c>
      <c r="M6" s="111">
        <f>IF(males!J14&gt;0,males!J14,"")</f>
        <v>11.5</v>
      </c>
      <c r="N6" s="111">
        <f>IF(males!J15&gt;0,males!J15,"")</f>
        <v>11.6</v>
      </c>
      <c r="O6" s="111">
        <f>IF(males!J16&gt;0,males!J16,"")</f>
        <v>6.5</v>
      </c>
      <c r="P6" s="111">
        <f>IF(males!J17&gt;0,males!J17,"")</f>
        <v>11.1</v>
      </c>
      <c r="Q6" s="111">
        <f>IF(males!J18&gt;0,males!J18,"")</f>
        <v>13.7</v>
      </c>
      <c r="R6" s="111">
        <f>IF(males!J19&gt;0,males!J19,"")</f>
        <v>2.2999999999999998</v>
      </c>
      <c r="S6" s="111">
        <f>IF(males!J20&gt;0,males!J20,"")</f>
        <v>4.5</v>
      </c>
      <c r="T6" s="111">
        <f>IF(males!J21&gt;0,males!J21,"")</f>
        <v>9</v>
      </c>
      <c r="U6" s="111">
        <f>IF(males!J23&gt;0,males!J23,"")</f>
        <v>11.5</v>
      </c>
      <c r="V6" s="111">
        <f>IF(males!J24&gt;0,males!J24,"")</f>
        <v>1.8</v>
      </c>
      <c r="W6" s="110">
        <f>IF(males!J25&gt;0,males!J25,"")</f>
        <v>0.15652173913043479</v>
      </c>
      <c r="X6" s="111">
        <f>IF(males!J27&gt;0,males!J27,"")</f>
        <v>10.5</v>
      </c>
      <c r="Y6" s="111">
        <f>IF(males!J28&gt;0,males!J28,"")</f>
        <v>1.6</v>
      </c>
      <c r="Z6" s="110">
        <f>IF(males!J29&gt;0,males!J29,"")</f>
        <v>0.15238095238095239</v>
      </c>
      <c r="AA6" s="111">
        <f>IF(males!J31&gt;0,males!J31,"")</f>
        <v>10.3</v>
      </c>
      <c r="AB6" s="109">
        <f>IF(males!J32&gt;0,males!J32,"")</f>
        <v>1.4</v>
      </c>
      <c r="AC6" s="110">
        <f>IF(males!J33&gt;0,males!J33,"")</f>
        <v>0.13592233009708737</v>
      </c>
      <c r="AD6" s="109">
        <f>IF(males!J35&gt;0,males!J35,"")</f>
        <v>11.6</v>
      </c>
      <c r="AE6" s="109" t="str">
        <f>IF(males!J36&gt;0,males!J36,"")</f>
        <v/>
      </c>
      <c r="AF6" s="110" t="str">
        <f>IF(males!J37&gt;0,males!J37,"")</f>
        <v/>
      </c>
    </row>
    <row r="7" spans="1:32" ht="12.75" customHeight="1" x14ac:dyDescent="0.2">
      <c r="A7" s="63" t="str">
        <f t="shared" si="0"/>
        <v>Echiniscus siticulosus</v>
      </c>
      <c r="B7" s="79" t="str">
        <f t="shared" si="0"/>
        <v>AU.080</v>
      </c>
      <c r="C7" s="100">
        <f>males!L1</f>
        <v>6</v>
      </c>
      <c r="D7" s="101">
        <f>IF(males!L3&gt;0,males!L3,"")</f>
        <v>190</v>
      </c>
      <c r="E7" s="111">
        <f>IF(males!L4&gt;0,males!L4,"")</f>
        <v>38.6</v>
      </c>
      <c r="F7" s="111">
        <f>IF(males!L6&gt;0,males!L6,"")</f>
        <v>10.8</v>
      </c>
      <c r="G7" s="111">
        <f>IF(males!L7&gt;0,males!L7,"")</f>
        <v>5.6</v>
      </c>
      <c r="H7" s="111">
        <f>IF(males!L8&gt;0,males!L8,"")</f>
        <v>21.2</v>
      </c>
      <c r="I7" s="111">
        <f>IF(males!L9&gt;0,males!L9,"")</f>
        <v>3.5</v>
      </c>
      <c r="J7" s="111">
        <f>IF(males!L10&gt;0,males!L10,"")</f>
        <v>34.9</v>
      </c>
      <c r="K7" s="110">
        <f>IF(males!L11&gt;0,males!L11,"")</f>
        <v>0.18368421052631578</v>
      </c>
      <c r="L7" s="112">
        <f>IF(males!L13&gt;0,males!L13,"")</f>
        <v>6.8</v>
      </c>
      <c r="M7" s="111">
        <f>IF(males!L14&gt;0,males!L14,"")</f>
        <v>12.5</v>
      </c>
      <c r="N7" s="111">
        <f>IF(males!L15&gt;0,males!L15,"")</f>
        <v>8.1999999999999993</v>
      </c>
      <c r="O7" s="111">
        <f>IF(males!L16&gt;0,males!L16,"")</f>
        <v>11.1</v>
      </c>
      <c r="P7" s="111">
        <f>IF(males!L17&gt;0,males!L17,"")</f>
        <v>10.3</v>
      </c>
      <c r="Q7" s="111">
        <f>IF(males!L18&gt;0,males!L18,"")</f>
        <v>13.4</v>
      </c>
      <c r="R7" s="111">
        <f>IF(males!L19&gt;0,males!L19,"")</f>
        <v>2.4</v>
      </c>
      <c r="S7" s="111">
        <f>IF(males!L20&gt;0,males!L20,"")</f>
        <v>3.4</v>
      </c>
      <c r="T7" s="111">
        <f>IF(males!L21&gt;0,males!L21,"")</f>
        <v>10</v>
      </c>
      <c r="U7" s="111">
        <f>IF(males!L23&gt;0,males!L23,"")</f>
        <v>10.8</v>
      </c>
      <c r="V7" s="111">
        <f>IF(males!L24&gt;0,males!L24,"")</f>
        <v>1.2</v>
      </c>
      <c r="W7" s="110">
        <f>IF(males!L25&gt;0,males!L25,"")</f>
        <v>0.1111111111111111</v>
      </c>
      <c r="X7" s="111">
        <f>IF(males!L27&gt;0,males!L27,"")</f>
        <v>10.7</v>
      </c>
      <c r="Y7" s="111">
        <f>IF(males!L28&gt;0,males!L28,"")</f>
        <v>1.5</v>
      </c>
      <c r="Z7" s="110">
        <f>IF(males!L29&gt;0,males!L29,"")</f>
        <v>0.14018691588785048</v>
      </c>
      <c r="AA7" s="111">
        <f>IF(males!L31&gt;0,males!L31,"")</f>
        <v>10.4</v>
      </c>
      <c r="AB7" s="109">
        <f>IF(males!L32&gt;0,males!L32,"")</f>
        <v>1.7</v>
      </c>
      <c r="AC7" s="110">
        <f>IF(males!L33&gt;0,males!L33,"")</f>
        <v>0.16346153846153846</v>
      </c>
      <c r="AD7" s="109">
        <f>IF(males!L35&gt;0,males!L35,"")</f>
        <v>12.6</v>
      </c>
      <c r="AE7" s="109">
        <f>IF(males!L36&gt;0,males!L36,"")</f>
        <v>1.8</v>
      </c>
      <c r="AF7" s="110">
        <f>IF(males!L37&gt;0,males!L37,"")</f>
        <v>0.14285714285714288</v>
      </c>
    </row>
    <row r="8" spans="1:32" ht="12.75" customHeight="1" x14ac:dyDescent="0.2">
      <c r="A8" s="63" t="str">
        <f t="shared" si="0"/>
        <v>Echiniscus siticulosus</v>
      </c>
      <c r="B8" s="79" t="str">
        <f t="shared" si="0"/>
        <v>AU.080</v>
      </c>
      <c r="C8" s="100">
        <f>males!N1</f>
        <v>7</v>
      </c>
      <c r="D8" s="101">
        <f>IF(males!N3&gt;0,males!N3,"")</f>
        <v>184</v>
      </c>
      <c r="E8" s="111">
        <f>IF(males!N4&gt;0,males!N4,"")</f>
        <v>35.200000000000003</v>
      </c>
      <c r="F8" s="111">
        <f>IF(males!N6&gt;0,males!N6,"")</f>
        <v>11</v>
      </c>
      <c r="G8" s="111">
        <f>IF(males!N7&gt;0,males!N7,"")</f>
        <v>5.8</v>
      </c>
      <c r="H8" s="111">
        <f>IF(males!N8&gt;0,males!N8,"")</f>
        <v>16.399999999999999</v>
      </c>
      <c r="I8" s="111">
        <f>IF(males!N9&gt;0,males!N9,"")</f>
        <v>5</v>
      </c>
      <c r="J8" s="111">
        <f>IF(males!N10&gt;0,males!N10,"")</f>
        <v>41.9</v>
      </c>
      <c r="K8" s="110">
        <f>IF(males!N11&gt;0,males!N11,"")</f>
        <v>0.22771739130434782</v>
      </c>
      <c r="L8" s="112">
        <f>IF(males!N13&gt;0,males!N13,"")</f>
        <v>7.5</v>
      </c>
      <c r="M8" s="111">
        <f>IF(males!N14&gt;0,males!N14,"")</f>
        <v>12.2</v>
      </c>
      <c r="N8" s="111" t="str">
        <f>IF(males!N15&gt;0,males!N15,"")</f>
        <v/>
      </c>
      <c r="O8" s="111">
        <f>IF(males!N16&gt;0,males!N16,"")</f>
        <v>10.9</v>
      </c>
      <c r="P8" s="111">
        <f>IF(males!N17&gt;0,males!N17,"")</f>
        <v>11.3</v>
      </c>
      <c r="Q8" s="111">
        <f>IF(males!N18&gt;0,males!N18,"")</f>
        <v>13.2</v>
      </c>
      <c r="R8" s="111">
        <f>IF(males!N19&gt;0,males!N19,"")</f>
        <v>3.9</v>
      </c>
      <c r="S8" s="111">
        <f>IF(males!N20&gt;0,males!N20,"")</f>
        <v>3.5</v>
      </c>
      <c r="T8" s="111">
        <f>IF(males!N21&gt;0,males!N21,"")</f>
        <v>10</v>
      </c>
      <c r="U8" s="111">
        <f>IF(males!N23&gt;0,males!N23,"")</f>
        <v>11.4</v>
      </c>
      <c r="V8" s="111">
        <f>IF(males!N24&gt;0,males!N24,"")</f>
        <v>2</v>
      </c>
      <c r="W8" s="110">
        <f>IF(males!N25&gt;0,males!N25,"")</f>
        <v>0.17543859649122806</v>
      </c>
      <c r="X8" s="111">
        <f>IF(males!N27&gt;0,males!N27,"")</f>
        <v>10.9</v>
      </c>
      <c r="Y8" s="111">
        <f>IF(males!N28&gt;0,males!N28,"")</f>
        <v>1.6</v>
      </c>
      <c r="Z8" s="110">
        <f>IF(males!N29&gt;0,males!N29,"")</f>
        <v>0.14678899082568808</v>
      </c>
      <c r="AA8" s="111">
        <f>IF(males!N31&gt;0,males!N31,"")</f>
        <v>10.9</v>
      </c>
      <c r="AB8" s="109" t="str">
        <f>IF(males!N32&gt;0,males!N32,"")</f>
        <v/>
      </c>
      <c r="AC8" s="110" t="str">
        <f>IF(males!N33&gt;0,males!N33,"")</f>
        <v/>
      </c>
      <c r="AD8" s="109">
        <f>IF(males!N35&gt;0,males!N35,"")</f>
        <v>14.4</v>
      </c>
      <c r="AE8" s="109" t="str">
        <f>IF(males!N36&gt;0,males!N36,"")</f>
        <v/>
      </c>
      <c r="AF8" s="110" t="str">
        <f>IF(males!N37&gt;0,males!N37,"")</f>
        <v/>
      </c>
    </row>
    <row r="9" spans="1:32" ht="12.75" customHeight="1" x14ac:dyDescent="0.2">
      <c r="A9" s="63" t="str">
        <f t="shared" si="0"/>
        <v>Echiniscus siticulosus</v>
      </c>
      <c r="B9" s="79" t="str">
        <f t="shared" si="0"/>
        <v>AU.080</v>
      </c>
      <c r="C9" s="100">
        <f>males!P1</f>
        <v>8</v>
      </c>
      <c r="D9" s="101">
        <f>IF(males!P3&gt;0,males!P3,"")</f>
        <v>180</v>
      </c>
      <c r="E9" s="111">
        <f>IF(males!P4&gt;0,males!P4,"")</f>
        <v>39</v>
      </c>
      <c r="F9" s="111">
        <f>IF(males!P6&gt;0,males!P6,"")</f>
        <v>12.3</v>
      </c>
      <c r="G9" s="111">
        <f>IF(males!P7&gt;0,males!P7,"")</f>
        <v>6</v>
      </c>
      <c r="H9" s="111">
        <f>IF(males!P8&gt;0,males!P8,"")</f>
        <v>22.6</v>
      </c>
      <c r="I9" s="111">
        <f>IF(males!P9&gt;0,males!P9,"")</f>
        <v>4.7</v>
      </c>
      <c r="J9" s="111">
        <f>IF(males!P10&gt;0,males!P10,"")</f>
        <v>40.200000000000003</v>
      </c>
      <c r="K9" s="110">
        <f>IF(males!P11&gt;0,males!P11,"")</f>
        <v>0.22333333333333336</v>
      </c>
      <c r="L9" s="112">
        <f>IF(males!P13&gt;0,males!P13,"")</f>
        <v>10.199999999999999</v>
      </c>
      <c r="M9" s="111">
        <f>IF(males!P14&gt;0,males!P14,"")</f>
        <v>11.4</v>
      </c>
      <c r="N9" s="111">
        <f>IF(males!P15&gt;0,males!P15,"")</f>
        <v>8.4</v>
      </c>
      <c r="O9" s="111">
        <f>IF(males!P16&gt;0,males!P16,"")</f>
        <v>15</v>
      </c>
      <c r="P9" s="111">
        <f>IF(males!P17&gt;0,males!P17,"")</f>
        <v>11.5</v>
      </c>
      <c r="Q9" s="111">
        <f>IF(males!P18&gt;0,males!P18,"")</f>
        <v>13.7</v>
      </c>
      <c r="R9" s="111">
        <f>IF(males!P19&gt;0,males!P19,"")</f>
        <v>3.2</v>
      </c>
      <c r="S9" s="111">
        <f>IF(males!P20&gt;0,males!P20,"")</f>
        <v>3.6</v>
      </c>
      <c r="T9" s="111">
        <f>IF(males!P21&gt;0,males!P21,"")</f>
        <v>12</v>
      </c>
      <c r="U9" s="111">
        <f>IF(males!P23&gt;0,males!P23,"")</f>
        <v>10.3</v>
      </c>
      <c r="V9" s="111" t="str">
        <f>IF(males!P24&gt;0,males!P24,"")</f>
        <v/>
      </c>
      <c r="W9" s="110" t="str">
        <f>IF(males!P25&gt;0,males!P25,"")</f>
        <v/>
      </c>
      <c r="X9" s="111">
        <f>IF(males!P27&gt;0,males!P27,"")</f>
        <v>10.1</v>
      </c>
      <c r="Y9" s="111" t="str">
        <f>IF(males!P28&gt;0,males!P28,"")</f>
        <v/>
      </c>
      <c r="Z9" s="110" t="str">
        <f>IF(males!P29&gt;0,males!P29,"")</f>
        <v/>
      </c>
      <c r="AA9" s="111">
        <f>IF(males!P31&gt;0,males!P31,"")</f>
        <v>10.7</v>
      </c>
      <c r="AB9" s="109">
        <f>IF(males!P32&gt;0,males!P32,"")</f>
        <v>1.6</v>
      </c>
      <c r="AC9" s="110">
        <f>IF(males!P33&gt;0,males!P33,"")</f>
        <v>0.14953271028037385</v>
      </c>
      <c r="AD9" s="109">
        <f>IF(males!P35&gt;0,males!P35,"")</f>
        <v>13.6</v>
      </c>
      <c r="AE9" s="109" t="str">
        <f>IF(males!P36&gt;0,males!P36,"")</f>
        <v/>
      </c>
      <c r="AF9" s="110" t="str">
        <f>IF(males!P37&gt;0,males!P37,"")</f>
        <v/>
      </c>
    </row>
    <row r="10" spans="1:32" ht="12.75" customHeight="1" x14ac:dyDescent="0.2">
      <c r="A10" s="63" t="str">
        <f t="shared" si="0"/>
        <v>Echiniscus siticulosus</v>
      </c>
      <c r="B10" s="79" t="str">
        <f t="shared" si="0"/>
        <v>AU.080</v>
      </c>
      <c r="C10" s="100">
        <f>males!R1</f>
        <v>9</v>
      </c>
      <c r="D10" s="101">
        <f>IF(males!R3&gt;0,males!R3,"")</f>
        <v>195</v>
      </c>
      <c r="E10" s="111">
        <f>IF(males!R4&gt;0,males!R4,"")</f>
        <v>40.200000000000003</v>
      </c>
      <c r="F10" s="111">
        <f>IF(males!R6&gt;0,males!R6,"")</f>
        <v>9.6999999999999993</v>
      </c>
      <c r="G10" s="111">
        <f>IF(males!R7&gt;0,males!R7,"")</f>
        <v>6.8</v>
      </c>
      <c r="H10" s="111">
        <f>IF(males!R8&gt;0,males!R8,"")</f>
        <v>16.899999999999999</v>
      </c>
      <c r="I10" s="111">
        <f>IF(males!R9&gt;0,males!R9,"")</f>
        <v>5.2</v>
      </c>
      <c r="J10" s="111" t="str">
        <f>IF(males!R10&gt;0,males!R10,"")</f>
        <v/>
      </c>
      <c r="K10" s="110" t="str">
        <f>IF(males!R11&gt;0,males!R11,"")</f>
        <v/>
      </c>
      <c r="L10" s="112">
        <f>IF(males!R13&gt;0,males!R13,"")</f>
        <v>10.5</v>
      </c>
      <c r="M10" s="111">
        <f>IF(males!R14&gt;0,males!R14,"")</f>
        <v>14.9</v>
      </c>
      <c r="N10" s="111">
        <f>IF(males!R15&gt;0,males!R15,"")</f>
        <v>7.3</v>
      </c>
      <c r="O10" s="111">
        <f>IF(males!R16&gt;0,males!R16,"")</f>
        <v>16.3</v>
      </c>
      <c r="P10" s="111">
        <f>IF(males!R17&gt;0,males!R17,"")</f>
        <v>11.9</v>
      </c>
      <c r="Q10" s="111">
        <f>IF(males!R18&gt;0,males!R18,"")</f>
        <v>18.5</v>
      </c>
      <c r="R10" s="111">
        <f>IF(males!R19&gt;0,males!R19,"")</f>
        <v>2.4</v>
      </c>
      <c r="S10" s="111">
        <f>IF(males!R20&gt;0,males!R20,"")</f>
        <v>3.7</v>
      </c>
      <c r="T10" s="111">
        <f>IF(males!R21&gt;0,males!R21,"")</f>
        <v>10</v>
      </c>
      <c r="U10" s="111">
        <f>IF(males!R23&gt;0,males!R23,"")</f>
        <v>11.8</v>
      </c>
      <c r="V10" s="111">
        <f>IF(males!R24&gt;0,males!R24,"")</f>
        <v>1.8</v>
      </c>
      <c r="W10" s="110">
        <f>IF(males!R25&gt;0,males!R25,"")</f>
        <v>0.15254237288135591</v>
      </c>
      <c r="X10" s="111">
        <f>IF(males!R27&gt;0,males!R27,"")</f>
        <v>11.7</v>
      </c>
      <c r="Y10" s="111">
        <f>IF(males!R28&gt;0,males!R28,"")</f>
        <v>1.5</v>
      </c>
      <c r="Z10" s="110">
        <f>IF(males!R29&gt;0,males!R29,"")</f>
        <v>0.12820512820512822</v>
      </c>
      <c r="AA10" s="111">
        <f>IF(males!R31&gt;0,males!R31,"")</f>
        <v>11.5</v>
      </c>
      <c r="AB10" s="109">
        <f>IF(males!R32&gt;0,males!R32,"")</f>
        <v>1.7</v>
      </c>
      <c r="AC10" s="110">
        <f>IF(males!R33&gt;0,males!R33,"")</f>
        <v>0.14782608695652175</v>
      </c>
      <c r="AD10" s="109">
        <f>IF(males!R35&gt;0,males!R35,"")</f>
        <v>14.9</v>
      </c>
      <c r="AE10" s="109">
        <f>IF(males!R36&gt;0,males!R36,"")</f>
        <v>2.2999999999999998</v>
      </c>
      <c r="AF10" s="110">
        <f>IF(males!R37&gt;0,males!R37,"")</f>
        <v>0.15436241610738252</v>
      </c>
    </row>
    <row r="11" spans="1:32" ht="12.75" customHeight="1" x14ac:dyDescent="0.2">
      <c r="A11" s="63" t="str">
        <f t="shared" si="0"/>
        <v>Echiniscus siticulosus</v>
      </c>
      <c r="B11" s="79" t="str">
        <f t="shared" si="0"/>
        <v>AU.080</v>
      </c>
      <c r="C11" s="100">
        <f>males!T1</f>
        <v>10</v>
      </c>
      <c r="D11" s="101">
        <f>IF(males!T3&gt;0,males!T3,"")</f>
        <v>183</v>
      </c>
      <c r="E11" s="111">
        <f>IF(males!T4&gt;0,males!T4,"")</f>
        <v>38</v>
      </c>
      <c r="F11" s="111" t="str">
        <f>IF(males!T6&gt;0,males!T6,"")</f>
        <v/>
      </c>
      <c r="G11" s="111">
        <f>IF(males!T7&gt;0,males!T7,"")</f>
        <v>5.7</v>
      </c>
      <c r="H11" s="111">
        <f>IF(males!T8&gt;0,males!T8,"")</f>
        <v>18.5</v>
      </c>
      <c r="I11" s="111">
        <f>IF(males!T9&gt;0,males!T9,"")</f>
        <v>5.0999999999999996</v>
      </c>
      <c r="J11" s="111">
        <f>IF(males!T10&gt;0,males!T10,"")</f>
        <v>37.799999999999997</v>
      </c>
      <c r="K11" s="110">
        <f>IF(males!T11&gt;0,males!T11,"")</f>
        <v>0.20655737704918031</v>
      </c>
      <c r="L11" s="112">
        <f>IF(males!T13&gt;0,males!T13,"")</f>
        <v>11.6</v>
      </c>
      <c r="M11" s="111">
        <f>IF(males!T14&gt;0,males!T14,"")</f>
        <v>14</v>
      </c>
      <c r="N11" s="111">
        <f>IF(males!T15&gt;0,males!T15,"")</f>
        <v>8.4</v>
      </c>
      <c r="O11" s="111">
        <f>IF(males!T16&gt;0,males!T16,"")</f>
        <v>14</v>
      </c>
      <c r="P11" s="111">
        <f>IF(males!T17&gt;0,males!T17,"")</f>
        <v>14.5</v>
      </c>
      <c r="Q11" s="111">
        <f>IF(males!T18&gt;0,males!T18,"")</f>
        <v>15.9</v>
      </c>
      <c r="R11" s="111">
        <f>IF(males!T19&gt;0,males!T19,"")</f>
        <v>3</v>
      </c>
      <c r="S11" s="111">
        <f>IF(males!T20&gt;0,males!T20,"")</f>
        <v>3.3</v>
      </c>
      <c r="T11" s="111">
        <f>IF(males!T21&gt;0,males!T21,"")</f>
        <v>8</v>
      </c>
      <c r="U11" s="111">
        <f>IF(males!T23&gt;0,males!T23,"")</f>
        <v>11.4</v>
      </c>
      <c r="V11" s="111" t="str">
        <f>IF(males!T24&gt;0,males!T24,"")</f>
        <v/>
      </c>
      <c r="W11" s="110" t="str">
        <f>IF(males!T25&gt;0,males!T25,"")</f>
        <v/>
      </c>
      <c r="X11" s="111">
        <f>IF(males!T27&gt;0,males!T27,"")</f>
        <v>10.3</v>
      </c>
      <c r="Y11" s="111">
        <f>IF(males!T28&gt;0,males!T28,"")</f>
        <v>1.7</v>
      </c>
      <c r="Z11" s="110">
        <f>IF(males!T29&gt;0,males!T29,"")</f>
        <v>0.16504854368932037</v>
      </c>
      <c r="AA11" s="111">
        <f>IF(males!T31&gt;0,males!T31,"")</f>
        <v>10.8</v>
      </c>
      <c r="AB11" s="109">
        <f>IF(males!T32&gt;0,males!T32,"")</f>
        <v>1.5</v>
      </c>
      <c r="AC11" s="110">
        <f>IF(males!T33&gt;0,males!T33,"")</f>
        <v>0.13888888888888887</v>
      </c>
      <c r="AD11" s="109">
        <f>IF(males!T35&gt;0,males!T35,"")</f>
        <v>12.9</v>
      </c>
      <c r="AE11" s="109" t="str">
        <f>IF(males!T36&gt;0,males!T36,"")</f>
        <v/>
      </c>
      <c r="AF11" s="110" t="str">
        <f>IF(males!T37&gt;0,males!T37,"")</f>
        <v/>
      </c>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99FF"/>
  </sheetPr>
  <dimension ref="A1:Y1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0.42578125" style="65" bestFit="1" customWidth="1"/>
    <col min="2" max="2" width="16.85546875" style="80" customWidth="1"/>
    <col min="3" max="3" width="9.140625" style="66"/>
    <col min="4" max="4" width="9.140625" style="64" customWidth="1"/>
    <col min="5" max="17" width="9.140625" style="64"/>
    <col min="18" max="25" width="6.7109375" style="64" customWidth="1"/>
    <col min="26" max="16384" width="9.140625" style="64"/>
  </cols>
  <sheetData>
    <row r="1" spans="1:25" ht="38.25" x14ac:dyDescent="0.2">
      <c r="A1" s="63" t="s">
        <v>52</v>
      </c>
      <c r="B1" s="81" t="s">
        <v>53</v>
      </c>
      <c r="C1" s="67" t="s">
        <v>37</v>
      </c>
      <c r="D1" s="82" t="s">
        <v>4</v>
      </c>
      <c r="E1" s="82" t="s">
        <v>38</v>
      </c>
      <c r="F1" s="82" t="s">
        <v>39</v>
      </c>
      <c r="G1" s="82" t="s">
        <v>40</v>
      </c>
      <c r="H1" s="82" t="s">
        <v>41</v>
      </c>
      <c r="I1" s="82" t="s">
        <v>42</v>
      </c>
      <c r="J1" s="82" t="s">
        <v>72</v>
      </c>
      <c r="K1" s="82" t="s">
        <v>73</v>
      </c>
      <c r="L1" s="82" t="s">
        <v>76</v>
      </c>
      <c r="M1" s="82" t="s">
        <v>74</v>
      </c>
      <c r="N1" s="82" t="s">
        <v>77</v>
      </c>
      <c r="O1" s="82" t="s">
        <v>75</v>
      </c>
      <c r="P1" s="82" t="s">
        <v>5</v>
      </c>
      <c r="Q1" s="82" t="s">
        <v>6</v>
      </c>
      <c r="R1" s="82" t="s">
        <v>54</v>
      </c>
      <c r="S1" s="82" t="s">
        <v>55</v>
      </c>
      <c r="T1" s="82" t="s">
        <v>57</v>
      </c>
      <c r="U1" s="82" t="s">
        <v>58</v>
      </c>
      <c r="V1" s="82" t="s">
        <v>60</v>
      </c>
      <c r="W1" s="82" t="s">
        <v>61</v>
      </c>
      <c r="X1" s="82" t="s">
        <v>63</v>
      </c>
      <c r="Y1" s="82" t="s">
        <v>64</v>
      </c>
    </row>
    <row r="2" spans="1:25" ht="12.75" customHeight="1" x14ac:dyDescent="0.2">
      <c r="A2" s="124" t="str">
        <f>'males_stats (μm)'!A$2</f>
        <v>Echiniscus siticulosus</v>
      </c>
      <c r="B2" s="126" t="str">
        <f>'males_stats (μm)'!B$2</f>
        <v>AU.080</v>
      </c>
      <c r="C2" s="100" t="str">
        <f>males!B1</f>
        <v>1 (ALL)</v>
      </c>
      <c r="D2" s="102">
        <f>IF(males!C3&gt;0,males!C3,"")</f>
        <v>479.16666666666669</v>
      </c>
      <c r="E2" s="113">
        <f>IF(males!C6&gt;0,males!C6,"")</f>
        <v>33.59375</v>
      </c>
      <c r="F2" s="113">
        <f>IF(males!C7&gt;0,males!C7,"")</f>
        <v>15.364583333333334</v>
      </c>
      <c r="G2" s="113">
        <f>IF(males!C8&gt;0,males!C8,"")</f>
        <v>64.583333333333343</v>
      </c>
      <c r="H2" s="113">
        <f>IF(males!C9&gt;0,males!C9,"")</f>
        <v>13.28125</v>
      </c>
      <c r="I2" s="113">
        <f>IF(males!C10&gt;0,males!C10,"")</f>
        <v>123.17708333333333</v>
      </c>
      <c r="J2" s="114">
        <f>IF(males!C13&gt;0,males!C13,"")</f>
        <v>20.833333333333336</v>
      </c>
      <c r="K2" s="113">
        <f>IF(males!C14&gt;0,males!C14,"")</f>
        <v>32.291666666666671</v>
      </c>
      <c r="L2" s="113">
        <f>IF(males!C15&gt;0,males!C15,"")</f>
        <v>13.020833333333334</v>
      </c>
      <c r="M2" s="113">
        <f>IF(males!C16&gt;0,males!C16,"")</f>
        <v>33.854166666666671</v>
      </c>
      <c r="N2" s="113">
        <f>IF(males!C17&gt;0,males!C17,"")</f>
        <v>21.614583333333336</v>
      </c>
      <c r="O2" s="113">
        <f>IF(males!C18&gt;0,males!C18,"")</f>
        <v>36.458333333333336</v>
      </c>
      <c r="P2" s="113">
        <f>IF(males!C19&gt;0,males!C19,"")</f>
        <v>9.1145833333333339</v>
      </c>
      <c r="Q2" s="113">
        <f>IF(males!C20&gt;0,males!C20,"")</f>
        <v>11.71875</v>
      </c>
      <c r="R2" s="113">
        <f>IF(males!C23&gt;0,males!C23,"")</f>
        <v>28.90625</v>
      </c>
      <c r="S2" s="113">
        <f>IF(males!C24&gt;0,males!C24,"")</f>
        <v>4.9479166666666661</v>
      </c>
      <c r="T2" s="113">
        <f>IF(males!C27&gt;0,males!C27,"")</f>
        <v>28.385416666666668</v>
      </c>
      <c r="U2" s="113" t="str">
        <f>IF(males!C28&gt;0,males!C28,"")</f>
        <v/>
      </c>
      <c r="V2" s="113">
        <f>IF(males!C31&gt;0,males!C31,"")</f>
        <v>28.90625</v>
      </c>
      <c r="W2" s="115" t="str">
        <f>IF(males!C32&gt;0,males!C32,"")</f>
        <v/>
      </c>
      <c r="X2" s="115">
        <f>IF(males!C35&gt;0,males!C35,"")</f>
        <v>35.416666666666671</v>
      </c>
      <c r="Y2" s="115" t="str">
        <f>IF(males!C36&gt;0,males!C36,"")</f>
        <v/>
      </c>
    </row>
    <row r="3" spans="1:25" ht="12.75" customHeight="1" x14ac:dyDescent="0.2">
      <c r="A3" s="124" t="str">
        <f>'males_stats (μm)'!A$2</f>
        <v>Echiniscus siticulosus</v>
      </c>
      <c r="B3" s="126" t="str">
        <f>'males_stats (μm)'!B$2</f>
        <v>AU.080</v>
      </c>
      <c r="C3" s="100">
        <f>males!D1</f>
        <v>2</v>
      </c>
      <c r="D3" s="102">
        <f>IF(males!E3&gt;0,males!E3,"")</f>
        <v>511.11111111111109</v>
      </c>
      <c r="E3" s="115">
        <f>IF(males!E6&gt;0,males!E6,"")</f>
        <v>32.098765432098766</v>
      </c>
      <c r="F3" s="115">
        <f>IF(males!E7&gt;0,males!E7,"")</f>
        <v>15.802469135802468</v>
      </c>
      <c r="G3" s="115">
        <f>IF(males!E8&gt;0,males!E8,"")</f>
        <v>52.592592592592588</v>
      </c>
      <c r="H3" s="115">
        <f>IF(males!E9&gt;0,males!E9,"")</f>
        <v>13.086419753086421</v>
      </c>
      <c r="I3" s="115">
        <f>IF(males!E10&gt;0,males!E10,"")</f>
        <v>106.66666666666667</v>
      </c>
      <c r="J3" s="116">
        <f>IF(males!E13&gt;0,males!E13,"")</f>
        <v>20.246913580246911</v>
      </c>
      <c r="K3" s="115">
        <f>IF(males!E14&gt;0,males!E14,"")</f>
        <v>23.456790123456788</v>
      </c>
      <c r="L3" s="115">
        <f>IF(males!E15&gt;0,males!E15,"")</f>
        <v>14.320987654320987</v>
      </c>
      <c r="M3" s="115">
        <f>IF(males!E16&gt;0,males!E16,"")</f>
        <v>26.41975308641975</v>
      </c>
      <c r="N3" s="115">
        <f>IF(males!E17&gt;0,males!E17,"")</f>
        <v>20.987654320987652</v>
      </c>
      <c r="O3" s="115">
        <f>IF(males!E18&gt;0,males!E18,"")</f>
        <v>26.913580246913583</v>
      </c>
      <c r="P3" s="115">
        <f>IF(males!E19&gt;0,males!E19,"")</f>
        <v>8.3950617283950617</v>
      </c>
      <c r="Q3" s="115">
        <f>IF(males!E20&gt;0,males!E20,"")</f>
        <v>9.6296296296296298</v>
      </c>
      <c r="R3" s="115">
        <f>IF(males!E23&gt;0,males!E23,"")</f>
        <v>29.382716049382719</v>
      </c>
      <c r="S3" s="115">
        <f>IF(males!E24&gt;0,males!E24,"")</f>
        <v>4.6913580246913575</v>
      </c>
      <c r="T3" s="115">
        <f>IF(males!E27&gt;0,males!E27,"")</f>
        <v>27.654320987654319</v>
      </c>
      <c r="U3" s="115">
        <f>IF(males!E28&gt;0,males!E28,"")</f>
        <v>3.4567901234567899</v>
      </c>
      <c r="V3" s="115">
        <f>IF(males!E31&gt;0,males!E31,"")</f>
        <v>30.123456790123456</v>
      </c>
      <c r="W3" s="115">
        <f>IF(males!E32&gt;0,males!E32,"")</f>
        <v>4.4444444444444446</v>
      </c>
      <c r="X3" s="115">
        <f>IF(males!E35&gt;0,males!E35,"")</f>
        <v>35.802469135802468</v>
      </c>
      <c r="Y3" s="115" t="str">
        <f>IF(males!E36&gt;0,males!E36,"")</f>
        <v/>
      </c>
    </row>
    <row r="4" spans="1:25" ht="12.75" customHeight="1" x14ac:dyDescent="0.2">
      <c r="A4" s="124" t="str">
        <f>'males_stats (μm)'!A$2</f>
        <v>Echiniscus siticulosus</v>
      </c>
      <c r="B4" s="126" t="str">
        <f>'males_stats (μm)'!B$2</f>
        <v>AU.080</v>
      </c>
      <c r="C4" s="100">
        <f>males!F1</f>
        <v>3</v>
      </c>
      <c r="D4" s="102">
        <f>IF(males!G3&gt;0,males!G3,"")</f>
        <v>500</v>
      </c>
      <c r="E4" s="115">
        <f>IF(males!G6&gt;0,males!G6,"")</f>
        <v>31.564245810055869</v>
      </c>
      <c r="F4" s="115">
        <f>IF(males!G7&gt;0,males!G7,"")</f>
        <v>15.083798882681569</v>
      </c>
      <c r="G4" s="115">
        <f>IF(males!G8&gt;0,males!G8,"")</f>
        <v>46.648044692737436</v>
      </c>
      <c r="H4" s="115">
        <f>IF(males!G9&gt;0,males!G9,"")</f>
        <v>13.687150837988829</v>
      </c>
      <c r="I4" s="115">
        <f>IF(males!G10&gt;0,males!G10,"")</f>
        <v>119.27374301675979</v>
      </c>
      <c r="J4" s="116">
        <f>IF(males!G13&gt;0,males!G13,"")</f>
        <v>24.30167597765363</v>
      </c>
      <c r="K4" s="115">
        <f>IF(males!G14&gt;0,males!G14,"")</f>
        <v>34.916201117318444</v>
      </c>
      <c r="L4" s="115">
        <f>IF(males!G15&gt;0,males!G15,"")</f>
        <v>14.52513966480447</v>
      </c>
      <c r="M4" s="115">
        <f>IF(males!G16&gt;0,males!G16,"")</f>
        <v>40.22346368715084</v>
      </c>
      <c r="N4" s="115">
        <f>IF(males!G17&gt;0,males!G17,"")</f>
        <v>26.815642458100559</v>
      </c>
      <c r="O4" s="115">
        <f>IF(males!G18&gt;0,males!G18,"")</f>
        <v>32.402234636871505</v>
      </c>
      <c r="P4" s="115">
        <f>IF(males!G19&gt;0,males!G19,"")</f>
        <v>7.8212290502793298</v>
      </c>
      <c r="Q4" s="115">
        <f>IF(males!G20&gt;0,males!G20,"")</f>
        <v>9.2178770949720672</v>
      </c>
      <c r="R4" s="115">
        <f>IF(males!G23&gt;0,males!G23,"")</f>
        <v>28.491620111731841</v>
      </c>
      <c r="S4" s="115" t="str">
        <f>IF(males!G24&gt;0,males!G24,"")</f>
        <v/>
      </c>
      <c r="T4" s="115">
        <f>IF(males!G27&gt;0,males!G27,"")</f>
        <v>27.932960893854752</v>
      </c>
      <c r="U4" s="115" t="str">
        <f>IF(males!G28&gt;0,males!G28,"")</f>
        <v/>
      </c>
      <c r="V4" s="115">
        <f>IF(males!G31&gt;0,males!G31,"")</f>
        <v>29.88826815642458</v>
      </c>
      <c r="W4" s="115" t="str">
        <f>IF(males!G32&gt;0,males!G32,"")</f>
        <v/>
      </c>
      <c r="X4" s="115">
        <f>IF(males!G35&gt;0,males!G35,"")</f>
        <v>32.402234636871505</v>
      </c>
      <c r="Y4" s="115" t="str">
        <f>IF(males!G36&gt;0,males!G36,"")</f>
        <v/>
      </c>
    </row>
    <row r="5" spans="1:25" ht="12.75" customHeight="1" x14ac:dyDescent="0.2">
      <c r="A5" s="124" t="str">
        <f>'males_stats (μm)'!A$2</f>
        <v>Echiniscus siticulosus</v>
      </c>
      <c r="B5" s="126" t="str">
        <f>'males_stats (μm)'!B$2</f>
        <v>AU.080</v>
      </c>
      <c r="C5" s="100">
        <f>males!H1</f>
        <v>4</v>
      </c>
      <c r="D5" s="102">
        <f>IF(males!I3&gt;0,males!I3,"")</f>
        <v>522.91105121293799</v>
      </c>
      <c r="E5" s="115">
        <f>IF(males!I6&gt;0,males!I6,"")</f>
        <v>26.68463611859838</v>
      </c>
      <c r="F5" s="115">
        <f>IF(males!I7&gt;0,males!I7,"")</f>
        <v>16.442048517520213</v>
      </c>
      <c r="G5" s="115">
        <f>IF(males!I8&gt;0,males!I8,"")</f>
        <v>48.247978436657675</v>
      </c>
      <c r="H5" s="115">
        <f>IF(males!I9&gt;0,males!I9,"")</f>
        <v>11.051212938005389</v>
      </c>
      <c r="I5" s="115" t="str">
        <f>IF(males!I10&gt;0,males!I10,"")</f>
        <v/>
      </c>
      <c r="J5" s="116">
        <f>IF(males!I13&gt;0,males!I13,"")</f>
        <v>26.415094339622641</v>
      </c>
      <c r="K5" s="115">
        <f>IF(males!I14&gt;0,males!I14,"")</f>
        <v>32.614555256064683</v>
      </c>
      <c r="L5" s="115">
        <f>IF(males!I15&gt;0,males!I15,"")</f>
        <v>14.555256064690028</v>
      </c>
      <c r="M5" s="115">
        <f>IF(males!I16&gt;0,males!I16,"")</f>
        <v>29.380053908355798</v>
      </c>
      <c r="N5" s="115">
        <f>IF(males!I17&gt;0,males!I17,"")</f>
        <v>27.493261455525602</v>
      </c>
      <c r="O5" s="115">
        <f>IF(males!I18&gt;0,males!I18,"")</f>
        <v>38.274932614555254</v>
      </c>
      <c r="P5" s="115">
        <f>IF(males!I19&gt;0,males!I19,"")</f>
        <v>7.5471698113207548</v>
      </c>
      <c r="Q5" s="115">
        <f>IF(males!I20&gt;0,males!I20,"")</f>
        <v>11.051212938005389</v>
      </c>
      <c r="R5" s="115">
        <f>IF(males!I23&gt;0,males!I23,"")</f>
        <v>29.919137466307276</v>
      </c>
      <c r="S5" s="115" t="str">
        <f>IF(males!I24&gt;0,males!I24,"")</f>
        <v/>
      </c>
      <c r="T5" s="115">
        <f>IF(males!I27&gt;0,males!I27,"")</f>
        <v>27.762803234501348</v>
      </c>
      <c r="U5" s="115">
        <f>IF(males!I28&gt;0,males!I28,"")</f>
        <v>4.5822102425876006</v>
      </c>
      <c r="V5" s="115">
        <f>IF(males!I31&gt;0,males!I31,"")</f>
        <v>26.954177897574123</v>
      </c>
      <c r="W5" s="115" t="str">
        <f>IF(males!I32&gt;0,males!I32,"")</f>
        <v/>
      </c>
      <c r="X5" s="115">
        <f>IF(males!I35&gt;0,males!I35,"")</f>
        <v>32.884097035040426</v>
      </c>
      <c r="Y5" s="115" t="str">
        <f>IF(males!I36&gt;0,males!I36,"")</f>
        <v/>
      </c>
    </row>
    <row r="6" spans="1:25" ht="12.75" customHeight="1" x14ac:dyDescent="0.2">
      <c r="A6" s="124" t="str">
        <f>'males_stats (μm)'!A$2</f>
        <v>Echiniscus siticulosus</v>
      </c>
      <c r="B6" s="126" t="str">
        <f>'males_stats (μm)'!B$2</f>
        <v>AU.080</v>
      </c>
      <c r="C6" s="100">
        <f>males!J1</f>
        <v>5</v>
      </c>
      <c r="D6" s="102">
        <f>IF(males!K3&gt;0,males!K3,"")</f>
        <v>481.67539267015701</v>
      </c>
      <c r="E6" s="115" t="str">
        <f>IF(males!K6&gt;0,males!K6,"")</f>
        <v/>
      </c>
      <c r="F6" s="115">
        <f>IF(males!K7&gt;0,males!K7,"")</f>
        <v>12.56544502617801</v>
      </c>
      <c r="G6" s="115">
        <f>IF(males!K8&gt;0,males!K8,"")</f>
        <v>45.026178010471199</v>
      </c>
      <c r="H6" s="115">
        <f>IF(males!K9&gt;0,males!K9,"")</f>
        <v>12.827225130890053</v>
      </c>
      <c r="I6" s="115">
        <f>IF(males!K10&gt;0,males!K10,"")</f>
        <v>120.94240837696336</v>
      </c>
      <c r="J6" s="116">
        <f>IF(males!K13&gt;0,males!K13,"")</f>
        <v>10.732984293193716</v>
      </c>
      <c r="K6" s="115">
        <f>IF(males!K14&gt;0,males!K14,"")</f>
        <v>30.104712041884813</v>
      </c>
      <c r="L6" s="115">
        <f>IF(males!K15&gt;0,males!K15,"")</f>
        <v>30.366492146596858</v>
      </c>
      <c r="M6" s="115">
        <f>IF(males!K16&gt;0,males!K16,"")</f>
        <v>17.015706806282722</v>
      </c>
      <c r="N6" s="115">
        <f>IF(males!K17&gt;0,males!K17,"")</f>
        <v>29.057591623036643</v>
      </c>
      <c r="O6" s="115">
        <f>IF(males!K18&gt;0,males!K18,"")</f>
        <v>35.863874345549732</v>
      </c>
      <c r="P6" s="115">
        <f>IF(males!K19&gt;0,males!K19,"")</f>
        <v>6.0209424083769632</v>
      </c>
      <c r="Q6" s="115">
        <f>IF(males!K20&gt;0,males!K20,"")</f>
        <v>11.780104712041883</v>
      </c>
      <c r="R6" s="115">
        <f>IF(males!K23&gt;0,males!K23,"")</f>
        <v>30.104712041884813</v>
      </c>
      <c r="S6" s="115">
        <f>IF(males!K24&gt;0,males!K24,"")</f>
        <v>4.7120418848167533</v>
      </c>
      <c r="T6" s="115">
        <f>IF(males!K27&gt;0,males!K27,"")</f>
        <v>27.486910994764397</v>
      </c>
      <c r="U6" s="115">
        <f>IF(males!K28&gt;0,males!K28,"")</f>
        <v>4.1884816753926701</v>
      </c>
      <c r="V6" s="115">
        <f>IF(males!K31&gt;0,males!K31,"")</f>
        <v>26.96335078534031</v>
      </c>
      <c r="W6" s="115">
        <f>IF(males!K32&gt;0,males!K32,"")</f>
        <v>3.664921465968586</v>
      </c>
      <c r="X6" s="115">
        <f>IF(males!K35&gt;0,males!K35,"")</f>
        <v>30.366492146596858</v>
      </c>
      <c r="Y6" s="115" t="str">
        <f>IF(males!K36&gt;0,males!K36,"")</f>
        <v/>
      </c>
    </row>
    <row r="7" spans="1:25" ht="12.75" customHeight="1" x14ac:dyDescent="0.2">
      <c r="A7" s="124" t="str">
        <f>'males_stats (μm)'!A$2</f>
        <v>Echiniscus siticulosus</v>
      </c>
      <c r="B7" s="126" t="str">
        <f>'males_stats (μm)'!B$2</f>
        <v>AU.080</v>
      </c>
      <c r="C7" s="100">
        <f>males!L1</f>
        <v>6</v>
      </c>
      <c r="D7" s="102">
        <f>IF(males!M3&gt;0,males!M3,"")</f>
        <v>492.22797927461136</v>
      </c>
      <c r="E7" s="115">
        <f>IF(males!M6&gt;0,males!M6,"")</f>
        <v>27.979274611398964</v>
      </c>
      <c r="F7" s="115">
        <f>IF(males!M7&gt;0,males!M7,"")</f>
        <v>14.507772020725387</v>
      </c>
      <c r="G7" s="115">
        <f>IF(males!M8&gt;0,males!M8,"")</f>
        <v>54.92227979274611</v>
      </c>
      <c r="H7" s="115">
        <f>IF(males!M9&gt;0,males!M9,"")</f>
        <v>9.0673575129533681</v>
      </c>
      <c r="I7" s="115">
        <f>IF(males!M10&gt;0,males!M10,"")</f>
        <v>90.414507772020713</v>
      </c>
      <c r="J7" s="116">
        <f>IF(males!M13&gt;0,males!M13,"")</f>
        <v>17.616580310880828</v>
      </c>
      <c r="K7" s="115">
        <f>IF(males!M14&gt;0,males!M14,"")</f>
        <v>32.383419689119172</v>
      </c>
      <c r="L7" s="115">
        <f>IF(males!M15&gt;0,males!M15,"")</f>
        <v>21.243523316062173</v>
      </c>
      <c r="M7" s="115">
        <f>IF(males!M16&gt;0,males!M16,"")</f>
        <v>28.756476683937819</v>
      </c>
      <c r="N7" s="115">
        <f>IF(males!M17&gt;0,males!M17,"")</f>
        <v>26.683937823834196</v>
      </c>
      <c r="O7" s="115">
        <f>IF(males!M18&gt;0,males!M18,"")</f>
        <v>34.715025906735754</v>
      </c>
      <c r="P7" s="115">
        <f>IF(males!M19&gt;0,males!M19,"")</f>
        <v>6.2176165803108807</v>
      </c>
      <c r="Q7" s="115">
        <f>IF(males!M20&gt;0,males!M20,"")</f>
        <v>8.8082901554404138</v>
      </c>
      <c r="R7" s="115">
        <f>IF(males!M23&gt;0,males!M23,"")</f>
        <v>27.979274611398964</v>
      </c>
      <c r="S7" s="115">
        <f>IF(males!M24&gt;0,males!M24,"")</f>
        <v>3.1088082901554404</v>
      </c>
      <c r="T7" s="115">
        <f>IF(males!M27&gt;0,males!M27,"")</f>
        <v>27.720207253886009</v>
      </c>
      <c r="U7" s="115">
        <f>IF(males!M28&gt;0,males!M28,"")</f>
        <v>3.8860103626943006</v>
      </c>
      <c r="V7" s="115">
        <f>IF(males!M31&gt;0,males!M31,"")</f>
        <v>26.94300518134715</v>
      </c>
      <c r="W7" s="115">
        <f>IF(males!M32&gt;0,males!M32,"")</f>
        <v>4.4041450777202069</v>
      </c>
      <c r="X7" s="115">
        <f>IF(males!M35&gt;0,males!M35,"")</f>
        <v>32.642487046632127</v>
      </c>
      <c r="Y7" s="115">
        <f>IF(males!M36&gt;0,males!M36,"")</f>
        <v>4.6632124352331603</v>
      </c>
    </row>
    <row r="8" spans="1:25" ht="12.75" customHeight="1" x14ac:dyDescent="0.2">
      <c r="A8" s="124" t="str">
        <f>'males_stats (μm)'!A$2</f>
        <v>Echiniscus siticulosus</v>
      </c>
      <c r="B8" s="126" t="str">
        <f>'males_stats (μm)'!B$2</f>
        <v>AU.080</v>
      </c>
      <c r="C8" s="100">
        <f>males!N1</f>
        <v>7</v>
      </c>
      <c r="D8" s="102">
        <f>IF(males!O3&gt;0,males!O3,"")</f>
        <v>522.72727272727263</v>
      </c>
      <c r="E8" s="115">
        <f>IF(males!O6&gt;0,males!O6,"")</f>
        <v>31.25</v>
      </c>
      <c r="F8" s="115">
        <f>IF(males!O7&gt;0,males!O7,"")</f>
        <v>16.477272727272727</v>
      </c>
      <c r="G8" s="115">
        <f>IF(males!O8&gt;0,males!O8,"")</f>
        <v>46.590909090909079</v>
      </c>
      <c r="H8" s="115">
        <f>IF(males!O9&gt;0,males!O9,"")</f>
        <v>14.204545454545453</v>
      </c>
      <c r="I8" s="115">
        <f>IF(males!O10&gt;0,males!O10,"")</f>
        <v>119.03409090909089</v>
      </c>
      <c r="J8" s="116">
        <f>IF(males!O13&gt;0,males!O13,"")</f>
        <v>21.30681818181818</v>
      </c>
      <c r="K8" s="115">
        <f>IF(males!O14&gt;0,males!O14,"")</f>
        <v>34.659090909090907</v>
      </c>
      <c r="L8" s="115" t="str">
        <f>IF(males!O15&gt;0,males!O15,"")</f>
        <v/>
      </c>
      <c r="M8" s="115">
        <f>IF(males!O16&gt;0,males!O16,"")</f>
        <v>30.96590909090909</v>
      </c>
      <c r="N8" s="115">
        <f>IF(males!O17&gt;0,males!O17,"")</f>
        <v>32.102272727272727</v>
      </c>
      <c r="O8" s="115">
        <f>IF(males!O18&gt;0,males!O18,"")</f>
        <v>37.499999999999993</v>
      </c>
      <c r="P8" s="115">
        <f>IF(males!O19&gt;0,males!O19,"")</f>
        <v>11.079545454545453</v>
      </c>
      <c r="Q8" s="115">
        <f>IF(males!O20&gt;0,males!O20,"")</f>
        <v>9.9431818181818183</v>
      </c>
      <c r="R8" s="115">
        <f>IF(males!O23&gt;0,males!O23,"")</f>
        <v>32.386363636363633</v>
      </c>
      <c r="S8" s="115">
        <f>IF(males!O24&gt;0,males!O24,"")</f>
        <v>5.6818181818181817</v>
      </c>
      <c r="T8" s="115">
        <f>IF(males!O27&gt;0,males!O27,"")</f>
        <v>30.96590909090909</v>
      </c>
      <c r="U8" s="115">
        <f>IF(males!O28&gt;0,males!O28,"")</f>
        <v>4.5454545454545459</v>
      </c>
      <c r="V8" s="115">
        <f>IF(males!O31&gt;0,males!O31,"")</f>
        <v>30.96590909090909</v>
      </c>
      <c r="W8" s="115" t="str">
        <f>IF(males!O32&gt;0,males!O32,"")</f>
        <v/>
      </c>
      <c r="X8" s="115">
        <f>IF(males!O35&gt;0,males!O35,"")</f>
        <v>40.909090909090907</v>
      </c>
      <c r="Y8" s="115" t="str">
        <f>IF(males!O36&gt;0,males!O36,"")</f>
        <v/>
      </c>
    </row>
    <row r="9" spans="1:25" ht="12.75" customHeight="1" x14ac:dyDescent="0.2">
      <c r="A9" s="124" t="str">
        <f>'males_stats (μm)'!A$2</f>
        <v>Echiniscus siticulosus</v>
      </c>
      <c r="B9" s="126" t="str">
        <f>'males_stats (μm)'!B$2</f>
        <v>AU.080</v>
      </c>
      <c r="C9" s="100">
        <f>males!P1</f>
        <v>8</v>
      </c>
      <c r="D9" s="102">
        <f>IF(males!Q3&gt;0,males!Q3,"")</f>
        <v>461.53846153846149</v>
      </c>
      <c r="E9" s="115">
        <f>IF(males!Q6&gt;0,males!Q6,"")</f>
        <v>31.538461538461544</v>
      </c>
      <c r="F9" s="115">
        <f>IF(males!Q7&gt;0,males!Q7,"")</f>
        <v>15.384615384615385</v>
      </c>
      <c r="G9" s="115">
        <f>IF(males!Q8&gt;0,males!Q8,"")</f>
        <v>57.948717948717956</v>
      </c>
      <c r="H9" s="115">
        <f>IF(males!Q9&gt;0,males!Q9,"")</f>
        <v>12.051282051282051</v>
      </c>
      <c r="I9" s="115">
        <f>IF(males!Q10&gt;0,males!Q10,"")</f>
        <v>103.07692307692309</v>
      </c>
      <c r="J9" s="116">
        <f>IF(males!Q13&gt;0,males!Q13,"")</f>
        <v>26.15384615384615</v>
      </c>
      <c r="K9" s="115">
        <f>IF(males!Q14&gt;0,males!Q14,"")</f>
        <v>29.230769230769234</v>
      </c>
      <c r="L9" s="115">
        <f>IF(males!Q15&gt;0,males!Q15,"")</f>
        <v>21.53846153846154</v>
      </c>
      <c r="M9" s="115">
        <f>IF(males!Q16&gt;0,males!Q16,"")</f>
        <v>38.461538461538467</v>
      </c>
      <c r="N9" s="115">
        <f>IF(males!Q17&gt;0,males!Q17,"")</f>
        <v>29.487179487179489</v>
      </c>
      <c r="O9" s="115">
        <f>IF(males!Q18&gt;0,males!Q18,"")</f>
        <v>35.128205128205124</v>
      </c>
      <c r="P9" s="115">
        <f>IF(males!Q19&gt;0,males!Q19,"")</f>
        <v>8.2051282051282044</v>
      </c>
      <c r="Q9" s="115">
        <f>IF(males!Q20&gt;0,males!Q20,"")</f>
        <v>9.2307692307692317</v>
      </c>
      <c r="R9" s="115">
        <f>IF(males!Q23&gt;0,males!Q23,"")</f>
        <v>26.410256410256412</v>
      </c>
      <c r="S9" s="115" t="str">
        <f>IF(males!Q24&gt;0,males!Q24,"")</f>
        <v/>
      </c>
      <c r="T9" s="115">
        <f>IF(males!Q27&gt;0,males!Q27,"")</f>
        <v>25.897435897435894</v>
      </c>
      <c r="U9" s="115" t="str">
        <f>IF(males!Q28&gt;0,males!Q28,"")</f>
        <v/>
      </c>
      <c r="V9" s="115">
        <f>IF(males!Q31&gt;0,males!Q31,"")</f>
        <v>27.435897435897434</v>
      </c>
      <c r="W9" s="115">
        <f>IF(males!Q32&gt;0,males!Q32,"")</f>
        <v>4.1025641025641022</v>
      </c>
      <c r="X9" s="115">
        <f>IF(males!Q35&gt;0,males!Q35,"")</f>
        <v>34.871794871794869</v>
      </c>
      <c r="Y9" s="115" t="str">
        <f>IF(males!Q36&gt;0,males!Q36,"")</f>
        <v/>
      </c>
    </row>
    <row r="10" spans="1:25" ht="12.75" customHeight="1" x14ac:dyDescent="0.2">
      <c r="A10" s="124" t="str">
        <f>'males_stats (μm)'!A$2</f>
        <v>Echiniscus siticulosus</v>
      </c>
      <c r="B10" s="126" t="str">
        <f>'males_stats (μm)'!B$2</f>
        <v>AU.080</v>
      </c>
      <c r="C10" s="100">
        <f>males!R1</f>
        <v>9</v>
      </c>
      <c r="D10" s="102">
        <f>IF(males!S3&gt;0,males!S3,"")</f>
        <v>485.07462686567163</v>
      </c>
      <c r="E10" s="115">
        <f>IF(males!S6&gt;0,males!S6,"")</f>
        <v>24.129353233830841</v>
      </c>
      <c r="F10" s="115">
        <f>IF(males!S7&gt;0,males!S7,"")</f>
        <v>16.915422885572138</v>
      </c>
      <c r="G10" s="115">
        <f>IF(males!S8&gt;0,males!S8,"")</f>
        <v>42.039800995024869</v>
      </c>
      <c r="H10" s="115">
        <f>IF(males!S9&gt;0,males!S9,"")</f>
        <v>12.935323383084576</v>
      </c>
      <c r="I10" s="115" t="str">
        <f>IF(males!S10&gt;0,males!S10,"")</f>
        <v/>
      </c>
      <c r="J10" s="116">
        <f>IF(males!S13&gt;0,males!S13,"")</f>
        <v>26.119402985074625</v>
      </c>
      <c r="K10" s="115">
        <f>IF(males!S14&gt;0,males!S14,"")</f>
        <v>37.06467661691542</v>
      </c>
      <c r="L10" s="115">
        <f>IF(males!S15&gt;0,males!S15,"")</f>
        <v>18.159203980099502</v>
      </c>
      <c r="M10" s="115">
        <f>IF(males!S16&gt;0,males!S16,"")</f>
        <v>40.547263681592035</v>
      </c>
      <c r="N10" s="115">
        <f>IF(males!S17&gt;0,males!S17,"")</f>
        <v>29.601990049751244</v>
      </c>
      <c r="O10" s="115">
        <f>IF(males!S18&gt;0,males!S18,"")</f>
        <v>46.019900497512431</v>
      </c>
      <c r="P10" s="115">
        <f>IF(males!S19&gt;0,males!S19,"")</f>
        <v>5.9701492537313428</v>
      </c>
      <c r="Q10" s="115">
        <f>IF(males!S20&gt;0,males!S20,"")</f>
        <v>9.2039800995024876</v>
      </c>
      <c r="R10" s="115">
        <f>IF(males!S23&gt;0,males!S23,"")</f>
        <v>29.35323383084577</v>
      </c>
      <c r="S10" s="115">
        <f>IF(males!S24&gt;0,males!S24,"")</f>
        <v>4.4776119402985071</v>
      </c>
      <c r="T10" s="115">
        <f>IF(males!S27&gt;0,males!S27,"")</f>
        <v>29.104477611940293</v>
      </c>
      <c r="U10" s="115">
        <f>IF(males!S28&gt;0,males!S28,"")</f>
        <v>3.7313432835820892</v>
      </c>
      <c r="V10" s="115">
        <f>IF(males!S31&gt;0,males!S31,"")</f>
        <v>28.60696517412935</v>
      </c>
      <c r="W10" s="115">
        <f>IF(males!S32&gt;0,males!S32,"")</f>
        <v>4.2288557213930345</v>
      </c>
      <c r="X10" s="115">
        <f>IF(males!S35&gt;0,males!S35,"")</f>
        <v>37.06467661691542</v>
      </c>
      <c r="Y10" s="115">
        <f>IF(males!S36&gt;0,males!S36,"")</f>
        <v>5.7213930348258693</v>
      </c>
    </row>
    <row r="11" spans="1:25" ht="12.75" customHeight="1" x14ac:dyDescent="0.2">
      <c r="A11" s="124" t="str">
        <f>'males_stats (μm)'!A$2</f>
        <v>Echiniscus siticulosus</v>
      </c>
      <c r="B11" s="126" t="str">
        <f>'males_stats (μm)'!B$2</f>
        <v>AU.080</v>
      </c>
      <c r="C11" s="100">
        <f>males!T1</f>
        <v>10</v>
      </c>
      <c r="D11" s="102">
        <f>IF(males!U3&gt;0,males!U3,"")</f>
        <v>481.57894736842104</v>
      </c>
      <c r="E11" s="115" t="str">
        <f>IF(males!U6&gt;0,males!U6,"")</f>
        <v/>
      </c>
      <c r="F11" s="115">
        <f>IF(males!U7&gt;0,males!U7,"")</f>
        <v>15</v>
      </c>
      <c r="G11" s="115">
        <f>IF(males!U8&gt;0,males!U8,"")</f>
        <v>48.684210526315788</v>
      </c>
      <c r="H11" s="115">
        <f>IF(males!U9&gt;0,males!U9,"")</f>
        <v>13.421052631578947</v>
      </c>
      <c r="I11" s="115">
        <f>IF(males!U10&gt;0,males!U10,"")</f>
        <v>99.473684210526301</v>
      </c>
      <c r="J11" s="116">
        <f>IF(males!U13&gt;0,males!U13,"")</f>
        <v>30.526315789473685</v>
      </c>
      <c r="K11" s="115">
        <f>IF(males!U14&gt;0,males!U14,"")</f>
        <v>36.84210526315789</v>
      </c>
      <c r="L11" s="115">
        <f>IF(males!U15&gt;0,males!U15,"")</f>
        <v>22.10526315789474</v>
      </c>
      <c r="M11" s="115">
        <f>IF(males!U16&gt;0,males!U16,"")</f>
        <v>36.84210526315789</v>
      </c>
      <c r="N11" s="115">
        <f>IF(males!U17&gt;0,males!U17,"")</f>
        <v>38.15789473684211</v>
      </c>
      <c r="O11" s="115">
        <f>IF(males!U18&gt;0,males!U18,"")</f>
        <v>41.842105263157897</v>
      </c>
      <c r="P11" s="115">
        <f>IF(males!U19&gt;0,males!U19,"")</f>
        <v>7.8947368421052628</v>
      </c>
      <c r="Q11" s="115">
        <f>IF(males!U20&gt;0,males!U20,"")</f>
        <v>8.6842105263157894</v>
      </c>
      <c r="R11" s="115">
        <f>IF(males!U23&gt;0,males!U23,"")</f>
        <v>30</v>
      </c>
      <c r="S11" s="115" t="str">
        <f>IF(males!U24&gt;0,males!U24,"")</f>
        <v/>
      </c>
      <c r="T11" s="115">
        <f>IF(males!U27&gt;0,males!U27,"")</f>
        <v>27.105263157894736</v>
      </c>
      <c r="U11" s="115">
        <f>IF(males!U28&gt;0,males!U28,"")</f>
        <v>4.4736842105263159</v>
      </c>
      <c r="V11" s="115">
        <f>IF(males!U31&gt;0,males!U31,"")</f>
        <v>28.421052631578945</v>
      </c>
      <c r="W11" s="115">
        <f>IF(males!U32&gt;0,males!U32,"")</f>
        <v>3.9473684210526314</v>
      </c>
      <c r="X11" s="115">
        <f>IF(males!U35&gt;0,males!U35,"")</f>
        <v>33.94736842105263</v>
      </c>
      <c r="Y11" s="115" t="str">
        <f>IF(males!U36&gt;0,males!U36,"")</f>
        <v/>
      </c>
    </row>
  </sheetData>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CC00"/>
  </sheetPr>
  <dimension ref="A1:AF11"/>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0.42578125" style="147" bestFit="1" customWidth="1"/>
    <col min="2" max="2" width="16.85546875" style="80" customWidth="1"/>
    <col min="3" max="3" width="9.140625" style="66"/>
    <col min="4" max="4" width="9.140625" style="64" customWidth="1"/>
    <col min="5" max="10" width="9.140625" style="64"/>
    <col min="11" max="11" width="11.28515625" style="64" customWidth="1"/>
    <col min="12" max="20" width="9.140625" style="64"/>
    <col min="21" max="22" width="6.7109375" style="64" customWidth="1"/>
    <col min="23" max="23" width="12.5703125" style="64" customWidth="1"/>
    <col min="24" max="25" width="6.7109375" style="64" customWidth="1"/>
    <col min="26" max="26" width="12.5703125" style="64" customWidth="1"/>
    <col min="27" max="28" width="6.7109375" style="64" customWidth="1"/>
    <col min="29" max="29" width="12.5703125" style="64" customWidth="1"/>
    <col min="30" max="31" width="6.7109375" style="64" customWidth="1"/>
    <col min="32" max="32" width="12.5703125" style="64" customWidth="1"/>
    <col min="33" max="16384" width="9.140625" style="64"/>
  </cols>
  <sheetData>
    <row r="1" spans="1:32" ht="38.25" x14ac:dyDescent="0.2">
      <c r="A1" s="145" t="s">
        <v>52</v>
      </c>
      <c r="B1" s="81" t="s">
        <v>53</v>
      </c>
      <c r="C1" s="67" t="s">
        <v>37</v>
      </c>
      <c r="D1" s="82" t="s">
        <v>4</v>
      </c>
      <c r="E1" s="82" t="s">
        <v>25</v>
      </c>
      <c r="F1" s="82" t="s">
        <v>38</v>
      </c>
      <c r="G1" s="82" t="s">
        <v>39</v>
      </c>
      <c r="H1" s="82" t="s">
        <v>40</v>
      </c>
      <c r="I1" s="82" t="s">
        <v>41</v>
      </c>
      <c r="J1" s="82" t="s">
        <v>42</v>
      </c>
      <c r="K1" s="82" t="s">
        <v>43</v>
      </c>
      <c r="L1" s="82" t="s">
        <v>72</v>
      </c>
      <c r="M1" s="82" t="s">
        <v>73</v>
      </c>
      <c r="N1" s="82" t="s">
        <v>76</v>
      </c>
      <c r="O1" s="82" t="s">
        <v>74</v>
      </c>
      <c r="P1" s="82" t="s">
        <v>77</v>
      </c>
      <c r="Q1" s="82" t="s">
        <v>75</v>
      </c>
      <c r="R1" s="82" t="s">
        <v>5</v>
      </c>
      <c r="S1" s="82" t="s">
        <v>6</v>
      </c>
      <c r="T1" s="82" t="s">
        <v>7</v>
      </c>
      <c r="U1" s="82" t="s">
        <v>54</v>
      </c>
      <c r="V1" s="82" t="s">
        <v>55</v>
      </c>
      <c r="W1" s="82" t="s">
        <v>56</v>
      </c>
      <c r="X1" s="82" t="s">
        <v>57</v>
      </c>
      <c r="Y1" s="82" t="s">
        <v>58</v>
      </c>
      <c r="Z1" s="82" t="s">
        <v>59</v>
      </c>
      <c r="AA1" s="82" t="s">
        <v>60</v>
      </c>
      <c r="AB1" s="82" t="s">
        <v>61</v>
      </c>
      <c r="AC1" s="82" t="s">
        <v>62</v>
      </c>
      <c r="AD1" s="82" t="s">
        <v>63</v>
      </c>
      <c r="AE1" s="82" t="s">
        <v>64</v>
      </c>
      <c r="AF1" s="82" t="s">
        <v>65</v>
      </c>
    </row>
    <row r="2" spans="1:32" x14ac:dyDescent="0.2">
      <c r="A2" s="146" t="str">
        <f>'general info'!D2</f>
        <v>Echiniscus siticulosus</v>
      </c>
      <c r="B2" s="125" t="str">
        <f>'general info'!D3</f>
        <v>AU.080</v>
      </c>
      <c r="C2" s="100">
        <f>juveniles!B1</f>
        <v>1</v>
      </c>
      <c r="D2" s="101">
        <f>IF(juveniles!B3&gt;0,juveniles!B3,"")</f>
        <v>158</v>
      </c>
      <c r="E2" s="106">
        <f>IF(juveniles!B4&gt;0,juveniles!B4,"")</f>
        <v>33.1</v>
      </c>
      <c r="F2" s="106">
        <f>IF(juveniles!B6&gt;0,juveniles!B6,"")</f>
        <v>7.6</v>
      </c>
      <c r="G2" s="106">
        <f>IF(juveniles!B7&gt;0,juveniles!B7,"")</f>
        <v>4.3</v>
      </c>
      <c r="H2" s="106">
        <f>IF(juveniles!B8&gt;0,juveniles!B8,"")</f>
        <v>10.4</v>
      </c>
      <c r="I2" s="106">
        <f>IF(juveniles!B9&gt;0,juveniles!B9,"")</f>
        <v>3.9</v>
      </c>
      <c r="J2" s="106">
        <f>IF(juveniles!B10&gt;0,juveniles!B10,"")</f>
        <v>26.5</v>
      </c>
      <c r="K2" s="107">
        <f>IF(juveniles!B11&gt;0,juveniles!B11,"")</f>
        <v>0.16772151898734178</v>
      </c>
      <c r="L2" s="108">
        <f>IF(juveniles!B13&gt;0,juveniles!B13,"")</f>
        <v>4.7</v>
      </c>
      <c r="M2" s="106">
        <f>IF(juveniles!B14&gt;0,juveniles!B14,"")</f>
        <v>8.1999999999999993</v>
      </c>
      <c r="N2" s="106">
        <f>IF(juveniles!B15&gt;0,juveniles!B15,"")</f>
        <v>6.2</v>
      </c>
      <c r="O2" s="106">
        <f>IF(juveniles!B16&gt;0,juveniles!B16,"")</f>
        <v>6.6</v>
      </c>
      <c r="P2" s="106">
        <f>IF(juveniles!B17&gt;0,juveniles!B17,"")</f>
        <v>11.9</v>
      </c>
      <c r="Q2" s="106">
        <f>IF(juveniles!B18&gt;0,juveniles!B18,"")</f>
        <v>9.6999999999999993</v>
      </c>
      <c r="R2" s="106">
        <f>IF(juveniles!B19&gt;0,juveniles!B19,"")</f>
        <v>1.9</v>
      </c>
      <c r="S2" s="106">
        <f>IF(juveniles!B20&gt;0,juveniles!B20,"")</f>
        <v>2.9</v>
      </c>
      <c r="T2" s="106">
        <f>IF(juveniles!B21&gt;0,juveniles!B21,"")</f>
        <v>10</v>
      </c>
      <c r="U2" s="106">
        <f>IF(juveniles!B23&gt;0,juveniles!B23,"")</f>
        <v>8.1999999999999993</v>
      </c>
      <c r="V2" s="106">
        <f>IF(juveniles!B24&gt;0,juveniles!B24,"")</f>
        <v>1.5</v>
      </c>
      <c r="W2" s="107">
        <f>IF(juveniles!B25&gt;0,juveniles!B25,"")</f>
        <v>0.18292682926829271</v>
      </c>
      <c r="X2" s="106">
        <f>IF(juveniles!B27&gt;0,juveniles!B27,"")</f>
        <v>7.6</v>
      </c>
      <c r="Y2" s="106">
        <f>IF(juveniles!B28&gt;0,juveniles!B28,"")</f>
        <v>1.4</v>
      </c>
      <c r="Z2" s="107">
        <f>IF(juveniles!B29&gt;0,juveniles!B29,"")</f>
        <v>0.18421052631578946</v>
      </c>
      <c r="AA2" s="106">
        <f>IF(juveniles!B31&gt;0,juveniles!B31,"")</f>
        <v>8.1</v>
      </c>
      <c r="AB2" s="109">
        <f>IF(juveniles!B32&gt;0,juveniles!B32,"")</f>
        <v>1.4</v>
      </c>
      <c r="AC2" s="110">
        <f>IF(juveniles!B33&gt;0,juveniles!B33,"")</f>
        <v>0.1728395061728395</v>
      </c>
      <c r="AD2" s="109">
        <f>IF(juveniles!B35&gt;0,juveniles!B35,"")</f>
        <v>8.6999999999999993</v>
      </c>
      <c r="AE2" s="109" t="str">
        <f>IF(juveniles!B36&gt;0,juveniles!B36,"")</f>
        <v/>
      </c>
      <c r="AF2" s="110" t="str">
        <f>IF(juveniles!B37&gt;0,juveniles!B37,"")</f>
        <v/>
      </c>
    </row>
    <row r="3" spans="1:32" x14ac:dyDescent="0.2">
      <c r="A3" s="145" t="str">
        <f t="shared" ref="A3:B11" si="0">A$2</f>
        <v>Echiniscus siticulosus</v>
      </c>
      <c r="B3" s="79" t="str">
        <f>B$2</f>
        <v>AU.080</v>
      </c>
      <c r="C3" s="100">
        <f>juveniles!D1</f>
        <v>2</v>
      </c>
      <c r="D3" s="101">
        <f>IF(juveniles!D3&gt;0,juveniles!D3,"")</f>
        <v>141</v>
      </c>
      <c r="E3" s="111">
        <f>IF(juveniles!D4&gt;0,juveniles!D4,"")</f>
        <v>32.6</v>
      </c>
      <c r="F3" s="111">
        <f>IF(juveniles!D6&gt;0,juveniles!D6,"")</f>
        <v>8</v>
      </c>
      <c r="G3" s="111">
        <f>IF(juveniles!D7&gt;0,juveniles!D7,"")</f>
        <v>3.9</v>
      </c>
      <c r="H3" s="111">
        <f>IF(juveniles!D8&gt;0,juveniles!D8,"")</f>
        <v>10.7</v>
      </c>
      <c r="I3" s="111">
        <f>IF(juveniles!D9&gt;0,juveniles!D9,"")</f>
        <v>4</v>
      </c>
      <c r="J3" s="111">
        <f>IF(juveniles!D10&gt;0,juveniles!D10,"")</f>
        <v>22.5</v>
      </c>
      <c r="K3" s="110">
        <f>IF(juveniles!D11&gt;0,juveniles!D11,"")</f>
        <v>0.15957446808510639</v>
      </c>
      <c r="L3" s="112">
        <f>IF(juveniles!D13&gt;0,juveniles!D13,"")</f>
        <v>5.6</v>
      </c>
      <c r="M3" s="111">
        <f>IF(juveniles!D14&gt;0,juveniles!D14,"")</f>
        <v>10.6</v>
      </c>
      <c r="N3" s="111">
        <f>IF(juveniles!D15&gt;0,juveniles!D15,"")</f>
        <v>8.8000000000000007</v>
      </c>
      <c r="O3" s="111">
        <f>IF(juveniles!D16&gt;0,juveniles!D16,"")</f>
        <v>10.7</v>
      </c>
      <c r="P3" s="111">
        <f>IF(juveniles!D17&gt;0,juveniles!D17,"")</f>
        <v>12.7</v>
      </c>
      <c r="Q3" s="111">
        <f>IF(juveniles!D18&gt;0,juveniles!D18,"")</f>
        <v>14.2</v>
      </c>
      <c r="R3" s="111" t="str">
        <f>IF(juveniles!D19&gt;0,juveniles!D19,"")</f>
        <v/>
      </c>
      <c r="S3" s="111" t="str">
        <f>IF(juveniles!D20&gt;0,juveniles!D20,"")</f>
        <v/>
      </c>
      <c r="T3" s="111">
        <f>IF(juveniles!D21&gt;0,juveniles!D21,"")</f>
        <v>10</v>
      </c>
      <c r="U3" s="111">
        <f>IF(juveniles!D23&gt;0,juveniles!D23,"")</f>
        <v>8.8000000000000007</v>
      </c>
      <c r="V3" s="111">
        <f>IF(juveniles!D24&gt;0,juveniles!D24,"")</f>
        <v>1.2</v>
      </c>
      <c r="W3" s="110">
        <f>IF(juveniles!D25&gt;0,juveniles!D25,"")</f>
        <v>0.13636363636363635</v>
      </c>
      <c r="X3" s="111">
        <f>IF(juveniles!D27&gt;0,juveniles!D27,"")</f>
        <v>9.1</v>
      </c>
      <c r="Y3" s="111" t="str">
        <f>IF(juveniles!D28&gt;0,juveniles!D28,"")</f>
        <v/>
      </c>
      <c r="Z3" s="110" t="str">
        <f>IF(juveniles!D29&gt;0,juveniles!D29,"")</f>
        <v/>
      </c>
      <c r="AA3" s="111">
        <f>IF(juveniles!D31&gt;0,juveniles!D31,"")</f>
        <v>9</v>
      </c>
      <c r="AB3" s="109" t="str">
        <f>IF(juveniles!D32&gt;0,juveniles!D32,"")</f>
        <v/>
      </c>
      <c r="AC3" s="110" t="str">
        <f>IF(juveniles!D33&gt;0,juveniles!D33,"")</f>
        <v/>
      </c>
      <c r="AD3" s="109">
        <f>IF(juveniles!D35&gt;0,juveniles!D35,"")</f>
        <v>10.3</v>
      </c>
      <c r="AE3" s="109">
        <f>IF(juveniles!D36&gt;0,juveniles!D36,"")</f>
        <v>1.6</v>
      </c>
      <c r="AF3" s="110">
        <f>IF(juveniles!D37&gt;0,juveniles!D37,"")</f>
        <v>0.1553398058252427</v>
      </c>
    </row>
    <row r="4" spans="1:32" x14ac:dyDescent="0.2">
      <c r="A4" s="145" t="str">
        <f t="shared" si="0"/>
        <v>Echiniscus siticulosus</v>
      </c>
      <c r="B4" s="79" t="str">
        <f t="shared" si="0"/>
        <v>AU.080</v>
      </c>
      <c r="C4" s="100">
        <f>juveniles!F1</f>
        <v>3</v>
      </c>
      <c r="D4" s="101">
        <f>IF(juveniles!F3&gt;0,juveniles!F3,"")</f>
        <v>132</v>
      </c>
      <c r="E4" s="111">
        <f>IF(juveniles!F4&gt;0,juveniles!F4,"")</f>
        <v>30.3</v>
      </c>
      <c r="F4" s="111">
        <f>IF(juveniles!F6&gt;0,juveniles!F6,"")</f>
        <v>10.5</v>
      </c>
      <c r="G4" s="111">
        <f>IF(juveniles!F7&gt;0,juveniles!F7,"")</f>
        <v>4.4000000000000004</v>
      </c>
      <c r="H4" s="111">
        <f>IF(juveniles!F8&gt;0,juveniles!F8,"")</f>
        <v>16</v>
      </c>
      <c r="I4" s="111">
        <f>IF(juveniles!F9&gt;0,juveniles!F9,"")</f>
        <v>3.4</v>
      </c>
      <c r="J4" s="111">
        <f>IF(juveniles!F10&gt;0,juveniles!F10,"")</f>
        <v>28.7</v>
      </c>
      <c r="K4" s="110">
        <f>IF(juveniles!F11&gt;0,juveniles!F11,"")</f>
        <v>0.21742424242424241</v>
      </c>
      <c r="L4" s="112" t="str">
        <f>IF(juveniles!F13&gt;0,juveniles!F13,"")</f>
        <v/>
      </c>
      <c r="M4" s="111">
        <f>IF(juveniles!F14&gt;0,juveniles!F14,"")</f>
        <v>7.7</v>
      </c>
      <c r="N4" s="111">
        <f>IF(juveniles!F15&gt;0,juveniles!F15,"")</f>
        <v>4.5999999999999996</v>
      </c>
      <c r="O4" s="111">
        <f>IF(juveniles!F16&gt;0,juveniles!F16,"")</f>
        <v>6.4</v>
      </c>
      <c r="P4" s="111">
        <f>IF(juveniles!F17&gt;0,juveniles!F17,"")</f>
        <v>8.1999999999999993</v>
      </c>
      <c r="Q4" s="111">
        <f>IF(juveniles!F18&gt;0,juveniles!F18,"")</f>
        <v>8.1999999999999993</v>
      </c>
      <c r="R4" s="111">
        <f>IF(juveniles!F19&gt;0,juveniles!F19,"")</f>
        <v>2.1</v>
      </c>
      <c r="S4" s="111">
        <f>IF(juveniles!F20&gt;0,juveniles!F20,"")</f>
        <v>2.6</v>
      </c>
      <c r="T4" s="111">
        <f>IF(juveniles!F21&gt;0,juveniles!F21,"")</f>
        <v>9</v>
      </c>
      <c r="U4" s="111">
        <f>IF(juveniles!F23&gt;0,juveniles!F23,"")</f>
        <v>8.4</v>
      </c>
      <c r="V4" s="111" t="str">
        <f>IF(juveniles!F24&gt;0,juveniles!F24,"")</f>
        <v/>
      </c>
      <c r="W4" s="110" t="str">
        <f>IF(juveniles!F25&gt;0,juveniles!F25,"")</f>
        <v/>
      </c>
      <c r="X4" s="111">
        <f>IF(juveniles!F27&gt;0,juveniles!F27,"")</f>
        <v>7.7</v>
      </c>
      <c r="Y4" s="111" t="str">
        <f>IF(juveniles!F28&gt;0,juveniles!F28,"")</f>
        <v/>
      </c>
      <c r="Z4" s="110" t="str">
        <f>IF(juveniles!F29&gt;0,juveniles!F29,"")</f>
        <v/>
      </c>
      <c r="AA4" s="111">
        <f>IF(juveniles!F31&gt;0,juveniles!F31,"")</f>
        <v>8</v>
      </c>
      <c r="AB4" s="109" t="str">
        <f>IF(juveniles!F32&gt;0,juveniles!F32,"")</f>
        <v/>
      </c>
      <c r="AC4" s="110" t="str">
        <f>IF(juveniles!F33&gt;0,juveniles!F33,"")</f>
        <v/>
      </c>
      <c r="AD4" s="109">
        <f>IF(juveniles!F35&gt;0,juveniles!F35,"")</f>
        <v>9.5</v>
      </c>
      <c r="AE4" s="109" t="str">
        <f>IF(juveniles!F36&gt;0,juveniles!F36,"")</f>
        <v/>
      </c>
      <c r="AF4" s="110" t="str">
        <f>IF(juveniles!F37&gt;0,juveniles!F37,"")</f>
        <v/>
      </c>
    </row>
    <row r="5" spans="1:32" x14ac:dyDescent="0.2">
      <c r="A5" s="145" t="str">
        <f t="shared" si="0"/>
        <v>Echiniscus siticulosus</v>
      </c>
      <c r="B5" s="79" t="str">
        <f t="shared" si="0"/>
        <v>AU.080</v>
      </c>
      <c r="C5" s="100">
        <f>juveniles!H1</f>
        <v>4</v>
      </c>
      <c r="D5" s="101">
        <f>IF(juveniles!H3&gt;0,juveniles!H3,"")</f>
        <v>138</v>
      </c>
      <c r="E5" s="111">
        <f>IF(juveniles!H4&gt;0,juveniles!H4,"")</f>
        <v>31.4</v>
      </c>
      <c r="F5" s="111">
        <f>IF(juveniles!H6&gt;0,juveniles!H6,"")</f>
        <v>7</v>
      </c>
      <c r="G5" s="111">
        <f>IF(juveniles!H7&gt;0,juveniles!H7,"")</f>
        <v>4.2</v>
      </c>
      <c r="H5" s="111">
        <f>IF(juveniles!H8&gt;0,juveniles!H8,"")</f>
        <v>10.3</v>
      </c>
      <c r="I5" s="111">
        <f>IF(juveniles!H9&gt;0,juveniles!H9,"")</f>
        <v>3.8</v>
      </c>
      <c r="J5" s="111">
        <f>IF(juveniles!H10&gt;0,juveniles!H10,"")</f>
        <v>26.3</v>
      </c>
      <c r="K5" s="110">
        <f>IF(juveniles!H11&gt;0,juveniles!H11,"")</f>
        <v>0.19057971014492753</v>
      </c>
      <c r="L5" s="112">
        <f>IF(juveniles!H13&gt;0,juveniles!H13,"")</f>
        <v>5.5</v>
      </c>
      <c r="M5" s="111">
        <f>IF(juveniles!H14&gt;0,juveniles!H14,"")</f>
        <v>7.8</v>
      </c>
      <c r="N5" s="111">
        <f>IF(juveniles!H15&gt;0,juveniles!H15,"")</f>
        <v>5.2</v>
      </c>
      <c r="O5" s="111">
        <f>IF(juveniles!H16&gt;0,juveniles!H16,"")</f>
        <v>7.4</v>
      </c>
      <c r="P5" s="111">
        <f>IF(juveniles!H17&gt;0,juveniles!H17,"")</f>
        <v>8.3000000000000007</v>
      </c>
      <c r="Q5" s="111">
        <f>IF(juveniles!H18&gt;0,juveniles!H18,"")</f>
        <v>9.1999999999999993</v>
      </c>
      <c r="R5" s="111">
        <f>IF(juveniles!H19&gt;0,juveniles!H19,"")</f>
        <v>2.4</v>
      </c>
      <c r="S5" s="111">
        <f>IF(juveniles!H20&gt;0,juveniles!H20,"")</f>
        <v>2.2999999999999998</v>
      </c>
      <c r="T5" s="111">
        <f>IF(juveniles!H21&gt;0,juveniles!H21,"")</f>
        <v>9</v>
      </c>
      <c r="U5" s="111">
        <f>IF(juveniles!H23&gt;0,juveniles!H23,"")</f>
        <v>8.8000000000000007</v>
      </c>
      <c r="V5" s="111">
        <f>IF(juveniles!H24&gt;0,juveniles!H24,"")</f>
        <v>1.5</v>
      </c>
      <c r="W5" s="110">
        <f>IF(juveniles!H25&gt;0,juveniles!H25,"")</f>
        <v>0.17045454545454544</v>
      </c>
      <c r="X5" s="111">
        <f>IF(juveniles!H27&gt;0,juveniles!H27,"")</f>
        <v>7.8</v>
      </c>
      <c r="Y5" s="111">
        <f>IF(juveniles!H28&gt;0,juveniles!H28,"")</f>
        <v>1.6</v>
      </c>
      <c r="Z5" s="110">
        <f>IF(juveniles!H29&gt;0,juveniles!H29,"")</f>
        <v>0.20512820512820515</v>
      </c>
      <c r="AA5" s="111">
        <f>IF(juveniles!H31&gt;0,juveniles!H31,"")</f>
        <v>8.1</v>
      </c>
      <c r="AB5" s="109">
        <f>IF(juveniles!H32&gt;0,juveniles!H32,"")</f>
        <v>1.1000000000000001</v>
      </c>
      <c r="AC5" s="110">
        <f>IF(juveniles!H33&gt;0,juveniles!H33,"")</f>
        <v>0.13580246913580249</v>
      </c>
      <c r="AD5" s="109">
        <f>IF(juveniles!H35&gt;0,juveniles!H35,"")</f>
        <v>9.9</v>
      </c>
      <c r="AE5" s="109" t="str">
        <f>IF(juveniles!H36&gt;0,juveniles!H36,"")</f>
        <v/>
      </c>
      <c r="AF5" s="110" t="str">
        <f>IF(juveniles!H37&gt;0,juveniles!H37,"")</f>
        <v/>
      </c>
    </row>
    <row r="6" spans="1:32" x14ac:dyDescent="0.2">
      <c r="A6" s="145" t="str">
        <f t="shared" si="0"/>
        <v>Echiniscus siticulosus</v>
      </c>
      <c r="B6" s="79" t="str">
        <f t="shared" si="0"/>
        <v>AU.080</v>
      </c>
      <c r="C6" s="100">
        <f>juveniles!J1</f>
        <v>5</v>
      </c>
      <c r="D6" s="101">
        <f>IF(juveniles!J3&gt;0,juveniles!J3,"")</f>
        <v>179</v>
      </c>
      <c r="E6" s="111">
        <f>IF(juveniles!J4&gt;0,juveniles!J4,"")</f>
        <v>32.299999999999997</v>
      </c>
      <c r="F6" s="111">
        <f>IF(juveniles!J6&gt;0,juveniles!J6,"")</f>
        <v>8.1999999999999993</v>
      </c>
      <c r="G6" s="111">
        <f>IF(juveniles!J7&gt;0,juveniles!J7,"")</f>
        <v>5.2</v>
      </c>
      <c r="H6" s="111" t="str">
        <f>IF(juveniles!J8&gt;0,juveniles!J8,"")</f>
        <v/>
      </c>
      <c r="I6" s="111">
        <f>IF(juveniles!J9&gt;0,juveniles!J9,"")</f>
        <v>3.7</v>
      </c>
      <c r="J6" s="111">
        <f>IF(juveniles!J10&gt;0,juveniles!J10,"")</f>
        <v>36.700000000000003</v>
      </c>
      <c r="K6" s="110">
        <f>IF(juveniles!J11&gt;0,juveniles!J11,"")</f>
        <v>0.20502793296089386</v>
      </c>
      <c r="L6" s="112">
        <f>IF(juveniles!J13&gt;0,juveniles!J13,"")</f>
        <v>5</v>
      </c>
      <c r="M6" s="111">
        <f>IF(juveniles!J14&gt;0,juveniles!J14,"")</f>
        <v>9.8000000000000007</v>
      </c>
      <c r="N6" s="111">
        <f>IF(juveniles!J15&gt;0,juveniles!J15,"")</f>
        <v>9.1</v>
      </c>
      <c r="O6" s="111">
        <f>IF(juveniles!J16&gt;0,juveniles!J16,"")</f>
        <v>8.5</v>
      </c>
      <c r="P6" s="111">
        <f>IF(juveniles!J17&gt;0,juveniles!J17,"")</f>
        <v>13.8</v>
      </c>
      <c r="Q6" s="111">
        <f>IF(juveniles!J18&gt;0,juveniles!J18,"")</f>
        <v>16.600000000000001</v>
      </c>
      <c r="R6" s="111">
        <f>IF(juveniles!J19&gt;0,juveniles!J19,"")</f>
        <v>3</v>
      </c>
      <c r="S6" s="111">
        <f>IF(juveniles!J20&gt;0,juveniles!J20,"")</f>
        <v>2.8</v>
      </c>
      <c r="T6" s="111">
        <f>IF(juveniles!J21&gt;0,juveniles!J21,"")</f>
        <v>9</v>
      </c>
      <c r="U6" s="111">
        <f>IF(juveniles!J23&gt;0,juveniles!J23,"")</f>
        <v>9.4</v>
      </c>
      <c r="V6" s="111">
        <f>IF(juveniles!J24&gt;0,juveniles!J24,"")</f>
        <v>1.7</v>
      </c>
      <c r="W6" s="110">
        <f>IF(juveniles!J25&gt;0,juveniles!J25,"")</f>
        <v>0.18085106382978722</v>
      </c>
      <c r="X6" s="111">
        <f>IF(juveniles!J27&gt;0,juveniles!J27,"")</f>
        <v>8.6999999999999993</v>
      </c>
      <c r="Y6" s="111">
        <f>IF(juveniles!J28&gt;0,juveniles!J28,"")</f>
        <v>1.5</v>
      </c>
      <c r="Z6" s="110">
        <f>IF(juveniles!J29&gt;0,juveniles!J29,"")</f>
        <v>0.17241379310344829</v>
      </c>
      <c r="AA6" s="111">
        <f>IF(juveniles!J31&gt;0,juveniles!J31,"")</f>
        <v>8.8000000000000007</v>
      </c>
      <c r="AB6" s="109" t="str">
        <f>IF(juveniles!J32&gt;0,juveniles!J32,"")</f>
        <v/>
      </c>
      <c r="AC6" s="110" t="str">
        <f>IF(juveniles!J33&gt;0,juveniles!J33,"")</f>
        <v/>
      </c>
      <c r="AD6" s="109">
        <f>IF(juveniles!J35&gt;0,juveniles!J35,"")</f>
        <v>10.199999999999999</v>
      </c>
      <c r="AE6" s="109" t="str">
        <f>IF(juveniles!J36&gt;0,juveniles!J36,"")</f>
        <v/>
      </c>
      <c r="AF6" s="110" t="str">
        <f>IF(juveniles!J37&gt;0,juveniles!J37,"")</f>
        <v/>
      </c>
    </row>
    <row r="7" spans="1:32" x14ac:dyDescent="0.2">
      <c r="A7" s="145" t="str">
        <f t="shared" si="0"/>
        <v>Echiniscus siticulosus</v>
      </c>
      <c r="B7" s="79" t="str">
        <f t="shared" si="0"/>
        <v>AU.080</v>
      </c>
      <c r="C7" s="100">
        <f>juveniles!L1</f>
        <v>6</v>
      </c>
      <c r="D7" s="101">
        <f>IF(juveniles!L3&gt;0,juveniles!L3,"")</f>
        <v>133</v>
      </c>
      <c r="E7" s="111">
        <f>IF(juveniles!L4&gt;0,juveniles!L4,"")</f>
        <v>30.1</v>
      </c>
      <c r="F7" s="111">
        <f>IF(juveniles!L6&gt;0,juveniles!L6,"")</f>
        <v>7.5</v>
      </c>
      <c r="G7" s="111">
        <f>IF(juveniles!L7&gt;0,juveniles!L7,"")</f>
        <v>3.9</v>
      </c>
      <c r="H7" s="111">
        <f>IF(juveniles!L8&gt;0,juveniles!L8,"")</f>
        <v>11.4</v>
      </c>
      <c r="I7" s="111">
        <f>IF(juveniles!L9&gt;0,juveniles!L9,"")</f>
        <v>3.1</v>
      </c>
      <c r="J7" s="111">
        <f>IF(juveniles!L10&gt;0,juveniles!L10,"")</f>
        <v>24.9</v>
      </c>
      <c r="K7" s="110">
        <f>IF(juveniles!L11&gt;0,juveniles!L11,"")</f>
        <v>0.18721804511278195</v>
      </c>
      <c r="L7" s="112">
        <f>IF(juveniles!L13&gt;0,juveniles!L13,"")</f>
        <v>5.8</v>
      </c>
      <c r="M7" s="111">
        <f>IF(juveniles!L14&gt;0,juveniles!L14,"")</f>
        <v>6.5</v>
      </c>
      <c r="N7" s="111">
        <f>IF(juveniles!L15&gt;0,juveniles!L15,"")</f>
        <v>6.9</v>
      </c>
      <c r="O7" s="111" t="str">
        <f>IF(juveniles!L16&gt;0,juveniles!L16,"")</f>
        <v/>
      </c>
      <c r="P7" s="111">
        <f>IF(juveniles!L17&gt;0,juveniles!L17,"")</f>
        <v>10.5</v>
      </c>
      <c r="Q7" s="111">
        <f>IF(juveniles!L18&gt;0,juveniles!L18,"")</f>
        <v>7.4</v>
      </c>
      <c r="R7" s="111">
        <f>IF(juveniles!L19&gt;0,juveniles!L19,"")</f>
        <v>2.2000000000000002</v>
      </c>
      <c r="S7" s="111">
        <f>IF(juveniles!L20&gt;0,juveniles!L20,"")</f>
        <v>2.6</v>
      </c>
      <c r="T7" s="111">
        <f>IF(juveniles!L21&gt;0,juveniles!L21,"")</f>
        <v>7</v>
      </c>
      <c r="U7" s="111">
        <f>IF(juveniles!L23&gt;0,juveniles!L23,"")</f>
        <v>8.5</v>
      </c>
      <c r="V7" s="111" t="str">
        <f>IF(juveniles!L24&gt;0,juveniles!L24,"")</f>
        <v/>
      </c>
      <c r="W7" s="110" t="str">
        <f>IF(juveniles!L25&gt;0,juveniles!L25,"")</f>
        <v/>
      </c>
      <c r="X7" s="111">
        <f>IF(juveniles!L27&gt;0,juveniles!L27,"")</f>
        <v>8.4</v>
      </c>
      <c r="Y7" s="111" t="str">
        <f>IF(juveniles!L28&gt;0,juveniles!L28,"")</f>
        <v/>
      </c>
      <c r="Z7" s="110" t="str">
        <f>IF(juveniles!L29&gt;0,juveniles!L29,"")</f>
        <v/>
      </c>
      <c r="AA7" s="111">
        <f>IF(juveniles!L31&gt;0,juveniles!L31,"")</f>
        <v>8.4</v>
      </c>
      <c r="AB7" s="109" t="str">
        <f>IF(juveniles!L32&gt;0,juveniles!L32,"")</f>
        <v/>
      </c>
      <c r="AC7" s="110" t="str">
        <f>IF(juveniles!L33&gt;0,juveniles!L33,"")</f>
        <v/>
      </c>
      <c r="AD7" s="109">
        <f>IF(juveniles!L35&gt;0,juveniles!L35,"")</f>
        <v>9.9</v>
      </c>
      <c r="AE7" s="109" t="str">
        <f>IF(juveniles!L36&gt;0,juveniles!L36,"")</f>
        <v/>
      </c>
      <c r="AF7" s="110" t="str">
        <f>IF(juveniles!L37&gt;0,juveniles!L37,"")</f>
        <v/>
      </c>
    </row>
    <row r="8" spans="1:32" x14ac:dyDescent="0.2">
      <c r="A8" s="145" t="str">
        <f t="shared" si="0"/>
        <v>Echiniscus siticulosus</v>
      </c>
      <c r="B8" s="79" t="str">
        <f t="shared" si="0"/>
        <v>AU.080</v>
      </c>
      <c r="C8" s="100">
        <f>juveniles!N1</f>
        <v>7</v>
      </c>
      <c r="D8" s="101">
        <f>IF(juveniles!N3&gt;0,juveniles!N3,"")</f>
        <v>136</v>
      </c>
      <c r="E8" s="111">
        <f>IF(juveniles!N4&gt;0,juveniles!N4,"")</f>
        <v>32.1</v>
      </c>
      <c r="F8" s="111" t="str">
        <f>IF(juveniles!N6&gt;0,juveniles!N6,"")</f>
        <v/>
      </c>
      <c r="G8" s="111">
        <f>IF(juveniles!N7&gt;0,juveniles!N7,"")</f>
        <v>3.8</v>
      </c>
      <c r="H8" s="111">
        <f>IF(juveniles!N8&gt;0,juveniles!N8,"")</f>
        <v>11.8</v>
      </c>
      <c r="I8" s="111">
        <f>IF(juveniles!N9&gt;0,juveniles!N9,"")</f>
        <v>3.7</v>
      </c>
      <c r="J8" s="111">
        <f>IF(juveniles!N10&gt;0,juveniles!N10,"")</f>
        <v>30.4</v>
      </c>
      <c r="K8" s="110">
        <f>IF(juveniles!N11&gt;0,juveniles!N11,"")</f>
        <v>0.22352941176470587</v>
      </c>
      <c r="L8" s="112">
        <f>IF(juveniles!N13&gt;0,juveniles!N13,"")</f>
        <v>3.3</v>
      </c>
      <c r="M8" s="111">
        <f>IF(juveniles!N14&gt;0,juveniles!N14,"")</f>
        <v>9.5</v>
      </c>
      <c r="N8" s="111">
        <f>IF(juveniles!N15&gt;0,juveniles!N15,"")</f>
        <v>7.7</v>
      </c>
      <c r="O8" s="111">
        <f>IF(juveniles!N16&gt;0,juveniles!N16,"")</f>
        <v>9</v>
      </c>
      <c r="P8" s="111">
        <f>IF(juveniles!N17&gt;0,juveniles!N17,"")</f>
        <v>11.5</v>
      </c>
      <c r="Q8" s="111">
        <f>IF(juveniles!N18&gt;0,juveniles!N18,"")</f>
        <v>10.7</v>
      </c>
      <c r="R8" s="111">
        <f>IF(juveniles!N19&gt;0,juveniles!N19,"")</f>
        <v>2.7</v>
      </c>
      <c r="S8" s="111" t="str">
        <f>IF(juveniles!N20&gt;0,juveniles!N20,"")</f>
        <v/>
      </c>
      <c r="T8" s="111">
        <f>IF(juveniles!N21&gt;0,juveniles!N21,"")</f>
        <v>10</v>
      </c>
      <c r="U8" s="111">
        <f>IF(juveniles!N23&gt;0,juveniles!N23,"")</f>
        <v>8.1</v>
      </c>
      <c r="V8" s="111">
        <f>IF(juveniles!N24&gt;0,juveniles!N24,"")</f>
        <v>1.6</v>
      </c>
      <c r="W8" s="110">
        <f>IF(juveniles!N25&gt;0,juveniles!N25,"")</f>
        <v>0.19753086419753088</v>
      </c>
      <c r="X8" s="111">
        <f>IF(juveniles!N27&gt;0,juveniles!N27,"")</f>
        <v>8.1</v>
      </c>
      <c r="Y8" s="111" t="str">
        <f>IF(juveniles!N28&gt;0,juveniles!N28,"")</f>
        <v/>
      </c>
      <c r="Z8" s="110" t="str">
        <f>IF(juveniles!N29&gt;0,juveniles!N29,"")</f>
        <v/>
      </c>
      <c r="AA8" s="111">
        <f>IF(juveniles!N31&gt;0,juveniles!N31,"")</f>
        <v>7.5</v>
      </c>
      <c r="AB8" s="109">
        <f>IF(juveniles!N32&gt;0,juveniles!N32,"")</f>
        <v>1.5</v>
      </c>
      <c r="AC8" s="110">
        <f>IF(juveniles!N33&gt;0,juveniles!N33,"")</f>
        <v>0.2</v>
      </c>
      <c r="AD8" s="109">
        <f>IF(juveniles!N35&gt;0,juveniles!N35,"")</f>
        <v>8.6</v>
      </c>
      <c r="AE8" s="109">
        <f>IF(juveniles!N36&gt;0,juveniles!N36,"")</f>
        <v>1.5</v>
      </c>
      <c r="AF8" s="110">
        <f>IF(juveniles!N37&gt;0,juveniles!N37,"")</f>
        <v>0.1744186046511628</v>
      </c>
    </row>
    <row r="9" spans="1:32" x14ac:dyDescent="0.2">
      <c r="A9" s="145" t="str">
        <f t="shared" si="0"/>
        <v>Echiniscus siticulosus</v>
      </c>
      <c r="B9" s="79" t="str">
        <f t="shared" si="0"/>
        <v>AU.080</v>
      </c>
      <c r="C9" s="100">
        <f>juveniles!P1</f>
        <v>8</v>
      </c>
      <c r="D9" s="101">
        <f>IF(juveniles!P3&gt;0,juveniles!P3,"")</f>
        <v>163</v>
      </c>
      <c r="E9" s="111">
        <f>IF(juveniles!P4&gt;0,juveniles!P4,"")</f>
        <v>31.9</v>
      </c>
      <c r="F9" s="111">
        <f>IF(juveniles!P6&gt;0,juveniles!P6,"")</f>
        <v>8.1999999999999993</v>
      </c>
      <c r="G9" s="111">
        <f>IF(juveniles!P7&gt;0,juveniles!P7,"")</f>
        <v>4.7</v>
      </c>
      <c r="H9" s="111">
        <f>IF(juveniles!P8&gt;0,juveniles!P8,"")</f>
        <v>13.4</v>
      </c>
      <c r="I9" s="111">
        <f>IF(juveniles!P9&gt;0,juveniles!P9,"")</f>
        <v>3.8</v>
      </c>
      <c r="J9" s="111">
        <f>IF(juveniles!P10&gt;0,juveniles!P10,"")</f>
        <v>29.8</v>
      </c>
      <c r="K9" s="110">
        <f>IF(juveniles!P11&gt;0,juveniles!P11,"")</f>
        <v>0.18282208588957055</v>
      </c>
      <c r="L9" s="112">
        <f>IF(juveniles!P13&gt;0,juveniles!P13,"")</f>
        <v>4.8</v>
      </c>
      <c r="M9" s="111">
        <f>IF(juveniles!P14&gt;0,juveniles!P14,"")</f>
        <v>8.6999999999999993</v>
      </c>
      <c r="N9" s="111">
        <f>IF(juveniles!P15&gt;0,juveniles!P15,"")</f>
        <v>6.7</v>
      </c>
      <c r="O9" s="111">
        <f>IF(juveniles!P16&gt;0,juveniles!P16,"")</f>
        <v>9.3000000000000007</v>
      </c>
      <c r="P9" s="111">
        <f>IF(juveniles!P17&gt;0,juveniles!P17,"")</f>
        <v>10.3</v>
      </c>
      <c r="Q9" s="111">
        <f>IF(juveniles!P18&gt;0,juveniles!P18,"")</f>
        <v>11.2</v>
      </c>
      <c r="R9" s="111" t="str">
        <f>IF(juveniles!P19&gt;0,juveniles!P19,"")</f>
        <v/>
      </c>
      <c r="S9" s="111" t="str">
        <f>IF(juveniles!P20&gt;0,juveniles!P20,"")</f>
        <v/>
      </c>
      <c r="T9" s="111">
        <f>IF(juveniles!P21&gt;0,juveniles!P21,"")</f>
        <v>8</v>
      </c>
      <c r="U9" s="111">
        <f>IF(juveniles!P23&gt;0,juveniles!P23,"")</f>
        <v>9</v>
      </c>
      <c r="V9" s="111">
        <f>IF(juveniles!P24&gt;0,juveniles!P24,"")</f>
        <v>1.6</v>
      </c>
      <c r="W9" s="110">
        <f>IF(juveniles!P25&gt;0,juveniles!P25,"")</f>
        <v>0.17777777777777778</v>
      </c>
      <c r="X9" s="111">
        <f>IF(juveniles!P27&gt;0,juveniles!P27,"")</f>
        <v>8.5</v>
      </c>
      <c r="Y9" s="111">
        <f>IF(juveniles!P28&gt;0,juveniles!P28,"")</f>
        <v>1.2</v>
      </c>
      <c r="Z9" s="110">
        <f>IF(juveniles!P29&gt;0,juveniles!P29,"")</f>
        <v>0.14117647058823529</v>
      </c>
      <c r="AA9" s="111">
        <f>IF(juveniles!P31&gt;0,juveniles!P31,"")</f>
        <v>8.9</v>
      </c>
      <c r="AB9" s="109" t="str">
        <f>IF(juveniles!P32&gt;0,juveniles!P32,"")</f>
        <v/>
      </c>
      <c r="AC9" s="110" t="str">
        <f>IF(juveniles!P33&gt;0,juveniles!P33,"")</f>
        <v/>
      </c>
      <c r="AD9" s="109" t="str">
        <f>IF(juveniles!P35&gt;0,juveniles!P35,"")</f>
        <v/>
      </c>
      <c r="AE9" s="109" t="str">
        <f>IF(juveniles!P36&gt;0,juveniles!P36,"")</f>
        <v/>
      </c>
      <c r="AF9" s="110" t="str">
        <f>IF(juveniles!P37&gt;0,juveniles!P37,"")</f>
        <v/>
      </c>
    </row>
    <row r="10" spans="1:32" x14ac:dyDescent="0.2">
      <c r="A10" s="145" t="str">
        <f t="shared" si="0"/>
        <v>Echiniscus siticulosus</v>
      </c>
      <c r="B10" s="79" t="str">
        <f t="shared" si="0"/>
        <v>AU.080</v>
      </c>
      <c r="C10" s="100">
        <f>juveniles!R1</f>
        <v>9</v>
      </c>
      <c r="D10" s="101">
        <f>IF(juveniles!R3&gt;0,juveniles!R3,"")</f>
        <v>139</v>
      </c>
      <c r="E10" s="111">
        <f>IF(juveniles!R4&gt;0,juveniles!R4,"")</f>
        <v>31.8</v>
      </c>
      <c r="F10" s="111">
        <f>IF(juveniles!R6&gt;0,juveniles!R6,"")</f>
        <v>10.1</v>
      </c>
      <c r="G10" s="111">
        <f>IF(juveniles!R7&gt;0,juveniles!R7,"")</f>
        <v>3.6</v>
      </c>
      <c r="H10" s="111">
        <f>IF(juveniles!R8&gt;0,juveniles!R8,"")</f>
        <v>14.3</v>
      </c>
      <c r="I10" s="111">
        <f>IF(juveniles!R9&gt;0,juveniles!R9,"")</f>
        <v>3.8</v>
      </c>
      <c r="J10" s="111">
        <f>IF(juveniles!R10&gt;0,juveniles!R10,"")</f>
        <v>33.9</v>
      </c>
      <c r="K10" s="110">
        <f>IF(juveniles!R11&gt;0,juveniles!R11,"")</f>
        <v>0.24388489208633093</v>
      </c>
      <c r="L10" s="112">
        <f>IF(juveniles!R13&gt;0,juveniles!R13,"")</f>
        <v>4.5</v>
      </c>
      <c r="M10" s="111">
        <f>IF(juveniles!R14&gt;0,juveniles!R14,"")</f>
        <v>7.6</v>
      </c>
      <c r="N10" s="111">
        <f>IF(juveniles!R15&gt;0,juveniles!R15,"")</f>
        <v>5.3</v>
      </c>
      <c r="O10" s="111">
        <f>IF(juveniles!R16&gt;0,juveniles!R16,"")</f>
        <v>5.7</v>
      </c>
      <c r="P10" s="111">
        <f>IF(juveniles!R17&gt;0,juveniles!R17,"")</f>
        <v>9</v>
      </c>
      <c r="Q10" s="111">
        <f>IF(juveniles!R18&gt;0,juveniles!R18,"")</f>
        <v>10.7</v>
      </c>
      <c r="R10" s="111">
        <f>IF(juveniles!R19&gt;0,juveniles!R19,"")</f>
        <v>1.6</v>
      </c>
      <c r="S10" s="111">
        <f>IF(juveniles!R20&gt;0,juveniles!R20,"")</f>
        <v>2.4</v>
      </c>
      <c r="T10" s="111">
        <f>IF(juveniles!R21&gt;0,juveniles!R21,"")</f>
        <v>10</v>
      </c>
      <c r="U10" s="111">
        <f>IF(juveniles!R23&gt;0,juveniles!R23,"")</f>
        <v>8.5</v>
      </c>
      <c r="V10" s="111">
        <f>IF(juveniles!R24&gt;0,juveniles!R24,"")</f>
        <v>1.4</v>
      </c>
      <c r="W10" s="110">
        <f>IF(juveniles!R25&gt;0,juveniles!R25,"")</f>
        <v>0.16470588235294117</v>
      </c>
      <c r="X10" s="111">
        <f>IF(juveniles!R27&gt;0,juveniles!R27,"")</f>
        <v>9.1999999999999993</v>
      </c>
      <c r="Y10" s="111">
        <f>IF(juveniles!R28&gt;0,juveniles!R28,"")</f>
        <v>1.7</v>
      </c>
      <c r="Z10" s="110">
        <f>IF(juveniles!R29&gt;0,juveniles!R29,"")</f>
        <v>0.18478260869565219</v>
      </c>
      <c r="AA10" s="111">
        <f>IF(juveniles!R31&gt;0,juveniles!R31,"")</f>
        <v>8.3000000000000007</v>
      </c>
      <c r="AB10" s="109" t="str">
        <f>IF(juveniles!R32&gt;0,juveniles!R32,"")</f>
        <v/>
      </c>
      <c r="AC10" s="110" t="str">
        <f>IF(juveniles!R33&gt;0,juveniles!R33,"")</f>
        <v/>
      </c>
      <c r="AD10" s="109">
        <f>IF(juveniles!R35&gt;0,juveniles!R35,"")</f>
        <v>9.8000000000000007</v>
      </c>
      <c r="AE10" s="109" t="str">
        <f>IF(juveniles!R36&gt;0,juveniles!R36,"")</f>
        <v/>
      </c>
      <c r="AF10" s="110" t="str">
        <f>IF(juveniles!R37&gt;0,juveniles!R37,"")</f>
        <v/>
      </c>
    </row>
    <row r="11" spans="1:32" x14ac:dyDescent="0.2">
      <c r="A11" s="145" t="str">
        <f t="shared" si="0"/>
        <v>Echiniscus siticulosus</v>
      </c>
      <c r="B11" s="79" t="str">
        <f t="shared" si="0"/>
        <v>AU.080</v>
      </c>
      <c r="C11" s="100">
        <f>juveniles!T1</f>
        <v>10</v>
      </c>
      <c r="D11" s="101">
        <f>IF(juveniles!T3&gt;0,juveniles!T3,"")</f>
        <v>143</v>
      </c>
      <c r="E11" s="111">
        <f>IF(juveniles!T4&gt;0,juveniles!T4,"")</f>
        <v>31.5</v>
      </c>
      <c r="F11" s="111">
        <f>IF(juveniles!T6&gt;0,juveniles!T6,"")</f>
        <v>6.7</v>
      </c>
      <c r="G11" s="111">
        <f>IF(juveniles!T7&gt;0,juveniles!T7,"")</f>
        <v>3.9</v>
      </c>
      <c r="H11" s="111">
        <f>IF(juveniles!T8&gt;0,juveniles!T8,"")</f>
        <v>13.2</v>
      </c>
      <c r="I11" s="111">
        <f>IF(juveniles!T9&gt;0,juveniles!T9,"")</f>
        <v>4.7</v>
      </c>
      <c r="J11" s="111">
        <f>IF(juveniles!T10&gt;0,juveniles!T10,"")</f>
        <v>30.5</v>
      </c>
      <c r="K11" s="110">
        <f>IF(juveniles!T11&gt;0,juveniles!T11,"")</f>
        <v>0.21328671328671328</v>
      </c>
      <c r="L11" s="112">
        <f>IF(juveniles!T13&gt;0,juveniles!T13,"")</f>
        <v>4.5</v>
      </c>
      <c r="M11" s="111">
        <f>IF(juveniles!T14&gt;0,juveniles!T14,"")</f>
        <v>9</v>
      </c>
      <c r="N11" s="111">
        <f>IF(juveniles!T15&gt;0,juveniles!T15,"")</f>
        <v>6.5</v>
      </c>
      <c r="O11" s="111">
        <f>IF(juveniles!T16&gt;0,juveniles!T16,"")</f>
        <v>5.9</v>
      </c>
      <c r="P11" s="111">
        <f>IF(juveniles!T17&gt;0,juveniles!T17,"")</f>
        <v>9.3000000000000007</v>
      </c>
      <c r="Q11" s="111">
        <f>IF(juveniles!T18&gt;0,juveniles!T18,"")</f>
        <v>9.6</v>
      </c>
      <c r="R11" s="111">
        <f>IF(juveniles!T19&gt;0,juveniles!T19,"")</f>
        <v>2.5</v>
      </c>
      <c r="S11" s="111">
        <f>IF(juveniles!T20&gt;0,juveniles!T20,"")</f>
        <v>2.8</v>
      </c>
      <c r="T11" s="111">
        <f>IF(juveniles!T21&gt;0,juveniles!T21,"")</f>
        <v>7</v>
      </c>
      <c r="U11" s="111">
        <f>IF(juveniles!T23&gt;0,juveniles!T23,"")</f>
        <v>8.1</v>
      </c>
      <c r="V11" s="111">
        <f>IF(juveniles!T24&gt;0,juveniles!T24,"")</f>
        <v>1.3</v>
      </c>
      <c r="W11" s="110">
        <f>IF(juveniles!T25&gt;0,juveniles!T25,"")</f>
        <v>0.16049382716049385</v>
      </c>
      <c r="X11" s="111">
        <f>IF(juveniles!T27&gt;0,juveniles!T27,"")</f>
        <v>7.9</v>
      </c>
      <c r="Y11" s="111">
        <f>IF(juveniles!T28&gt;0,juveniles!T28,"")</f>
        <v>1.4</v>
      </c>
      <c r="Z11" s="110">
        <f>IF(juveniles!T29&gt;0,juveniles!T29,"")</f>
        <v>0.17721518987341769</v>
      </c>
      <c r="AA11" s="111">
        <f>IF(juveniles!T31&gt;0,juveniles!T31,"")</f>
        <v>8.1999999999999993</v>
      </c>
      <c r="AB11" s="109" t="str">
        <f>IF(juveniles!T32&gt;0,juveniles!T32,"")</f>
        <v/>
      </c>
      <c r="AC11" s="110" t="str">
        <f>IF(juveniles!T33&gt;0,juveniles!T33,"")</f>
        <v/>
      </c>
      <c r="AD11" s="109">
        <f>IF(juveniles!T35&gt;0,juveniles!T35,"")</f>
        <v>8.6999999999999993</v>
      </c>
      <c r="AE11" s="109" t="str">
        <f>IF(juveniles!T36&gt;0,juveniles!T36,"")</f>
        <v/>
      </c>
      <c r="AF11" s="110" t="str">
        <f>IF(juveniles!T37&gt;0,juveniles!T37,"")</f>
        <v/>
      </c>
    </row>
  </sheetData>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CC00"/>
  </sheetPr>
  <dimension ref="A1:Y11"/>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0.42578125" style="147" bestFit="1" customWidth="1"/>
    <col min="2" max="2" width="16.85546875" style="80" customWidth="1"/>
    <col min="3" max="3" width="9.140625" style="66"/>
    <col min="4" max="4" width="9.140625" style="64" customWidth="1"/>
    <col min="5" max="17" width="9.140625" style="64"/>
    <col min="18" max="25" width="6.7109375" style="64" customWidth="1"/>
    <col min="26" max="16384" width="9.140625" style="64"/>
  </cols>
  <sheetData>
    <row r="1" spans="1:25" ht="38.25" x14ac:dyDescent="0.2">
      <c r="A1" s="145" t="s">
        <v>52</v>
      </c>
      <c r="B1" s="81" t="s">
        <v>53</v>
      </c>
      <c r="C1" s="67" t="s">
        <v>37</v>
      </c>
      <c r="D1" s="82" t="s">
        <v>4</v>
      </c>
      <c r="E1" s="82" t="s">
        <v>38</v>
      </c>
      <c r="F1" s="82" t="s">
        <v>39</v>
      </c>
      <c r="G1" s="82" t="s">
        <v>40</v>
      </c>
      <c r="H1" s="82" t="s">
        <v>41</v>
      </c>
      <c r="I1" s="82" t="s">
        <v>42</v>
      </c>
      <c r="J1" s="82" t="s">
        <v>72</v>
      </c>
      <c r="K1" s="82" t="s">
        <v>73</v>
      </c>
      <c r="L1" s="82" t="s">
        <v>76</v>
      </c>
      <c r="M1" s="82" t="s">
        <v>74</v>
      </c>
      <c r="N1" s="82" t="s">
        <v>77</v>
      </c>
      <c r="O1" s="82" t="s">
        <v>75</v>
      </c>
      <c r="P1" s="82" t="s">
        <v>5</v>
      </c>
      <c r="Q1" s="82" t="s">
        <v>6</v>
      </c>
      <c r="R1" s="82" t="s">
        <v>54</v>
      </c>
      <c r="S1" s="82" t="s">
        <v>55</v>
      </c>
      <c r="T1" s="82" t="s">
        <v>57</v>
      </c>
      <c r="U1" s="82" t="s">
        <v>58</v>
      </c>
      <c r="V1" s="82" t="s">
        <v>60</v>
      </c>
      <c r="W1" s="82" t="s">
        <v>61</v>
      </c>
      <c r="X1" s="82" t="s">
        <v>63</v>
      </c>
      <c r="Y1" s="82" t="s">
        <v>64</v>
      </c>
    </row>
    <row r="2" spans="1:25" x14ac:dyDescent="0.2">
      <c r="A2" s="145" t="str">
        <f>'juveniles_stats (μm)'!A$2</f>
        <v>Echiniscus siticulosus</v>
      </c>
      <c r="B2" s="78" t="str">
        <f>'juveniles_stats (μm)'!B$2</f>
        <v>AU.080</v>
      </c>
      <c r="C2" s="100">
        <f>juveniles!B1</f>
        <v>1</v>
      </c>
      <c r="D2" s="102">
        <f>IF(juveniles!C3&gt;0,juveniles!C3,"")</f>
        <v>477.34138972809666</v>
      </c>
      <c r="E2" s="113">
        <f>IF(juveniles!C6&gt;0,juveniles!C6,"")</f>
        <v>22.9607250755287</v>
      </c>
      <c r="F2" s="113">
        <f>IF(juveniles!C7&gt;0,juveniles!C7,"")</f>
        <v>12.990936555891238</v>
      </c>
      <c r="G2" s="113">
        <f>IF(juveniles!C8&gt;0,juveniles!C8,"")</f>
        <v>31.419939577039273</v>
      </c>
      <c r="H2" s="113">
        <f>IF(juveniles!C9&gt;0,juveniles!C9,"")</f>
        <v>11.782477341389727</v>
      </c>
      <c r="I2" s="113">
        <f>IF(juveniles!C10&gt;0,juveniles!C10,"")</f>
        <v>80.060422960725077</v>
      </c>
      <c r="J2" s="114">
        <f>IF(juveniles!C13&gt;0,juveniles!C13,"")</f>
        <v>14.19939577039275</v>
      </c>
      <c r="K2" s="113">
        <f>IF(juveniles!C14&gt;0,juveniles!C14,"")</f>
        <v>24.773413897280964</v>
      </c>
      <c r="L2" s="113">
        <f>IF(juveniles!C15&gt;0,juveniles!C15,"")</f>
        <v>18.731117824773413</v>
      </c>
      <c r="M2" s="113">
        <f>IF(juveniles!C16&gt;0,juveniles!C16,"")</f>
        <v>19.939577039274923</v>
      </c>
      <c r="N2" s="113">
        <f>IF(juveniles!C17&gt;0,juveniles!C17,"")</f>
        <v>35.951661631419938</v>
      </c>
      <c r="O2" s="113">
        <f>IF(juveniles!C18&gt;0,juveniles!C18,"")</f>
        <v>29.305135951661626</v>
      </c>
      <c r="P2" s="113">
        <f>IF(juveniles!C19&gt;0,juveniles!C19,"")</f>
        <v>5.7401812688821749</v>
      </c>
      <c r="Q2" s="113">
        <f>IF(juveniles!C20&gt;0,juveniles!C20,"")</f>
        <v>8.7613293051359502</v>
      </c>
      <c r="R2" s="113">
        <f>IF(juveniles!C23&gt;0,juveniles!C23,"")</f>
        <v>24.773413897280964</v>
      </c>
      <c r="S2" s="113">
        <f>IF(juveniles!C24&gt;0,juveniles!C24,"")</f>
        <v>4.5317220543806647</v>
      </c>
      <c r="T2" s="113">
        <f>IF(juveniles!C27&gt;0,juveniles!C27,"")</f>
        <v>22.9607250755287</v>
      </c>
      <c r="U2" s="113">
        <f>IF(juveniles!C28&gt;0,juveniles!C28,"")</f>
        <v>4.2296072507552864</v>
      </c>
      <c r="V2" s="113">
        <f>IF(juveniles!C31&gt;0,juveniles!C31,"")</f>
        <v>24.471299093655588</v>
      </c>
      <c r="W2" s="115">
        <f>IF(juveniles!C32&gt;0,juveniles!C32,"")</f>
        <v>4.2296072507552864</v>
      </c>
      <c r="X2" s="115">
        <f>IF(juveniles!C35&gt;0,juveniles!C35,"")</f>
        <v>26.283987915407852</v>
      </c>
      <c r="Y2" s="115" t="str">
        <f>IF(juveniles!C36&gt;0,juveniles!C36,"")</f>
        <v/>
      </c>
    </row>
    <row r="3" spans="1:25" x14ac:dyDescent="0.2">
      <c r="A3" s="145" t="str">
        <f>'juveniles_stats (μm)'!A$2</f>
        <v>Echiniscus siticulosus</v>
      </c>
      <c r="B3" s="78" t="str">
        <f>'juveniles_stats (μm)'!B$2</f>
        <v>AU.080</v>
      </c>
      <c r="C3" s="100">
        <f>juveniles!D1</f>
        <v>2</v>
      </c>
      <c r="D3" s="102">
        <f>IF(juveniles!E3&gt;0,juveniles!E3,"")</f>
        <v>432.51533742331281</v>
      </c>
      <c r="E3" s="115">
        <f>IF(juveniles!E6&gt;0,juveniles!E6,"")</f>
        <v>24.539877300613497</v>
      </c>
      <c r="F3" s="115">
        <f>IF(juveniles!E7&gt;0,juveniles!E7,"")</f>
        <v>11.963190184049079</v>
      </c>
      <c r="G3" s="115">
        <f>IF(juveniles!E8&gt;0,juveniles!E8,"")</f>
        <v>32.822085889570545</v>
      </c>
      <c r="H3" s="115">
        <f>IF(juveniles!E9&gt;0,juveniles!E9,"")</f>
        <v>12.269938650306749</v>
      </c>
      <c r="I3" s="115">
        <f>IF(juveniles!E10&gt;0,juveniles!E10,"")</f>
        <v>69.018404907975466</v>
      </c>
      <c r="J3" s="116">
        <f>IF(juveniles!E13&gt;0,juveniles!E13,"")</f>
        <v>17.177914110429445</v>
      </c>
      <c r="K3" s="115">
        <f>IF(juveniles!E14&gt;0,juveniles!E14,"")</f>
        <v>32.515337423312879</v>
      </c>
      <c r="L3" s="115">
        <f>IF(juveniles!E15&gt;0,juveniles!E15,"")</f>
        <v>26.993865030674847</v>
      </c>
      <c r="M3" s="115">
        <f>IF(juveniles!E16&gt;0,juveniles!E16,"")</f>
        <v>32.822085889570545</v>
      </c>
      <c r="N3" s="115">
        <f>IF(juveniles!E17&gt;0,juveniles!E17,"")</f>
        <v>38.957055214723923</v>
      </c>
      <c r="O3" s="115">
        <f>IF(juveniles!E18&gt;0,juveniles!E18,"")</f>
        <v>43.558282208588956</v>
      </c>
      <c r="P3" s="115" t="str">
        <f>IF(juveniles!E19&gt;0,juveniles!E19,"")</f>
        <v/>
      </c>
      <c r="Q3" s="115" t="str">
        <f>IF(juveniles!E20&gt;0,juveniles!E20,"")</f>
        <v/>
      </c>
      <c r="R3" s="115">
        <f>IF(juveniles!E23&gt;0,juveniles!E23,"")</f>
        <v>26.993865030674847</v>
      </c>
      <c r="S3" s="115">
        <f>IF(juveniles!E24&gt;0,juveniles!E24,"")</f>
        <v>3.6809815950920242</v>
      </c>
      <c r="T3" s="115">
        <f>IF(juveniles!E27&gt;0,juveniles!E27,"")</f>
        <v>27.914110429447852</v>
      </c>
      <c r="U3" s="115" t="str">
        <f>IF(juveniles!E28&gt;0,juveniles!E28,"")</f>
        <v/>
      </c>
      <c r="V3" s="115">
        <f>IF(juveniles!E31&gt;0,juveniles!E31,"")</f>
        <v>27.607361963190179</v>
      </c>
      <c r="W3" s="115" t="str">
        <f>IF(juveniles!E32&gt;0,juveniles!E32,"")</f>
        <v/>
      </c>
      <c r="X3" s="115">
        <f>IF(juveniles!E35&gt;0,juveniles!E35,"")</f>
        <v>31.595092024539877</v>
      </c>
      <c r="Y3" s="115">
        <f>IF(juveniles!E36&gt;0,juveniles!E36,"")</f>
        <v>4.9079754601226995</v>
      </c>
    </row>
    <row r="4" spans="1:25" x14ac:dyDescent="0.2">
      <c r="A4" s="145" t="str">
        <f>'juveniles_stats (μm)'!A$2</f>
        <v>Echiniscus siticulosus</v>
      </c>
      <c r="B4" s="78" t="str">
        <f>'juveniles_stats (μm)'!B$2</f>
        <v>AU.080</v>
      </c>
      <c r="C4" s="100">
        <f>juveniles!F1</f>
        <v>3</v>
      </c>
      <c r="D4" s="102">
        <f>IF(juveniles!G3&gt;0,juveniles!G3,"")</f>
        <v>435.64356435643566</v>
      </c>
      <c r="E4" s="115">
        <f>IF(juveniles!G6&gt;0,juveniles!G6,"")</f>
        <v>34.653465346534652</v>
      </c>
      <c r="F4" s="115">
        <f>IF(juveniles!G7&gt;0,juveniles!G7,"")</f>
        <v>14.521452145214523</v>
      </c>
      <c r="G4" s="115">
        <f>IF(juveniles!G8&gt;0,juveniles!G8,"")</f>
        <v>52.805280528052798</v>
      </c>
      <c r="H4" s="115">
        <f>IF(juveniles!G9&gt;0,juveniles!G9,"")</f>
        <v>11.221122112211221</v>
      </c>
      <c r="I4" s="115">
        <f>IF(juveniles!G10&gt;0,juveniles!G10,"")</f>
        <v>94.719471947194705</v>
      </c>
      <c r="J4" s="116" t="str">
        <f>IF(juveniles!G13&gt;0,juveniles!G13,"")</f>
        <v/>
      </c>
      <c r="K4" s="115">
        <f>IF(juveniles!G14&gt;0,juveniles!G14,"")</f>
        <v>25.412541254125415</v>
      </c>
      <c r="L4" s="115">
        <f>IF(juveniles!G15&gt;0,juveniles!G15,"")</f>
        <v>15.18151815181518</v>
      </c>
      <c r="M4" s="115">
        <f>IF(juveniles!G16&gt;0,juveniles!G16,"")</f>
        <v>21.122112211221122</v>
      </c>
      <c r="N4" s="115">
        <f>IF(juveniles!G17&gt;0,juveniles!G17,"")</f>
        <v>27.062706270627057</v>
      </c>
      <c r="O4" s="115">
        <f>IF(juveniles!G18&gt;0,juveniles!G18,"")</f>
        <v>27.062706270627057</v>
      </c>
      <c r="P4" s="115">
        <f>IF(juveniles!G19&gt;0,juveniles!G19,"")</f>
        <v>6.9306930693069315</v>
      </c>
      <c r="Q4" s="115">
        <f>IF(juveniles!G20&gt;0,juveniles!G20,"")</f>
        <v>8.5808580858085808</v>
      </c>
      <c r="R4" s="115">
        <f>IF(juveniles!G23&gt;0,juveniles!G23,"")</f>
        <v>27.722772277227726</v>
      </c>
      <c r="S4" s="115" t="str">
        <f>IF(juveniles!G24&gt;0,juveniles!G24,"")</f>
        <v/>
      </c>
      <c r="T4" s="115">
        <f>IF(juveniles!G27&gt;0,juveniles!G27,"")</f>
        <v>25.412541254125415</v>
      </c>
      <c r="U4" s="115" t="str">
        <f>IF(juveniles!G28&gt;0,juveniles!G28,"")</f>
        <v/>
      </c>
      <c r="V4" s="115">
        <f>IF(juveniles!G31&gt;0,juveniles!G31,"")</f>
        <v>26.402640264026399</v>
      </c>
      <c r="W4" s="115" t="str">
        <f>IF(juveniles!G32&gt;0,juveniles!G32,"")</f>
        <v/>
      </c>
      <c r="X4" s="115">
        <f>IF(juveniles!G35&gt;0,juveniles!G35,"")</f>
        <v>31.353135313531354</v>
      </c>
      <c r="Y4" s="115" t="str">
        <f>IF(juveniles!G36&gt;0,juveniles!G36,"")</f>
        <v/>
      </c>
    </row>
    <row r="5" spans="1:25" x14ac:dyDescent="0.2">
      <c r="A5" s="145" t="str">
        <f>'juveniles_stats (μm)'!A$2</f>
        <v>Echiniscus siticulosus</v>
      </c>
      <c r="B5" s="78" t="str">
        <f>'juveniles_stats (μm)'!B$2</f>
        <v>AU.080</v>
      </c>
      <c r="C5" s="100">
        <f>juveniles!H1</f>
        <v>4</v>
      </c>
      <c r="D5" s="102">
        <f>IF(juveniles!I3&gt;0,juveniles!I3,"")</f>
        <v>439.49044585987264</v>
      </c>
      <c r="E5" s="115">
        <f>IF(juveniles!I6&gt;0,juveniles!I6,"")</f>
        <v>22.29299363057325</v>
      </c>
      <c r="F5" s="115">
        <f>IF(juveniles!I7&gt;0,juveniles!I7,"")</f>
        <v>13.375796178343949</v>
      </c>
      <c r="G5" s="115">
        <f>IF(juveniles!I8&gt;0,juveniles!I8,"")</f>
        <v>32.802547770700642</v>
      </c>
      <c r="H5" s="115">
        <f>IF(juveniles!I9&gt;0,juveniles!I9,"")</f>
        <v>12.101910828025478</v>
      </c>
      <c r="I5" s="115">
        <f>IF(juveniles!I10&gt;0,juveniles!I10,"")</f>
        <v>83.757961783439498</v>
      </c>
      <c r="J5" s="116">
        <f>IF(juveniles!I13&gt;0,juveniles!I13,"")</f>
        <v>17.515923566878982</v>
      </c>
      <c r="K5" s="115">
        <f>IF(juveniles!I14&gt;0,juveniles!I14,"")</f>
        <v>24.840764331210192</v>
      </c>
      <c r="L5" s="115">
        <f>IF(juveniles!I15&gt;0,juveniles!I15,"")</f>
        <v>16.560509554140129</v>
      </c>
      <c r="M5" s="115">
        <f>IF(juveniles!I16&gt;0,juveniles!I16,"")</f>
        <v>23.566878980891723</v>
      </c>
      <c r="N5" s="115">
        <f>IF(juveniles!I17&gt;0,juveniles!I17,"")</f>
        <v>26.433121019108285</v>
      </c>
      <c r="O5" s="115">
        <f>IF(juveniles!I18&gt;0,juveniles!I18,"")</f>
        <v>29.29936305732484</v>
      </c>
      <c r="P5" s="115">
        <f>IF(juveniles!I19&gt;0,juveniles!I19,"")</f>
        <v>7.6433121019108281</v>
      </c>
      <c r="Q5" s="115">
        <f>IF(juveniles!I20&gt;0,juveniles!I20,"")</f>
        <v>7.3248407643312099</v>
      </c>
      <c r="R5" s="115">
        <f>IF(juveniles!I23&gt;0,juveniles!I23,"")</f>
        <v>28.025477707006374</v>
      </c>
      <c r="S5" s="115">
        <f>IF(juveniles!I24&gt;0,juveniles!I24,"")</f>
        <v>4.7770700636942678</v>
      </c>
      <c r="T5" s="115">
        <f>IF(juveniles!I27&gt;0,juveniles!I27,"")</f>
        <v>24.840764331210192</v>
      </c>
      <c r="U5" s="115">
        <f>IF(juveniles!I28&gt;0,juveniles!I28,"")</f>
        <v>5.095541401273886</v>
      </c>
      <c r="V5" s="115">
        <f>IF(juveniles!I31&gt;0,juveniles!I31,"")</f>
        <v>25.796178343949045</v>
      </c>
      <c r="W5" s="115">
        <f>IF(juveniles!I32&gt;0,juveniles!I32,"")</f>
        <v>3.5031847133757967</v>
      </c>
      <c r="X5" s="115">
        <f>IF(juveniles!I35&gt;0,juveniles!I35,"")</f>
        <v>31.528662420382169</v>
      </c>
      <c r="Y5" s="115" t="str">
        <f>IF(juveniles!I36&gt;0,juveniles!I36,"")</f>
        <v/>
      </c>
    </row>
    <row r="6" spans="1:25" x14ac:dyDescent="0.2">
      <c r="A6" s="145" t="str">
        <f>'juveniles_stats (μm)'!A$2</f>
        <v>Echiniscus siticulosus</v>
      </c>
      <c r="B6" s="78" t="str">
        <f>'juveniles_stats (μm)'!B$2</f>
        <v>AU.080</v>
      </c>
      <c r="C6" s="100">
        <f>juveniles!J1</f>
        <v>5</v>
      </c>
      <c r="D6" s="102">
        <f>IF(juveniles!K3&gt;0,juveniles!K3,"")</f>
        <v>554.17956656346757</v>
      </c>
      <c r="E6" s="115">
        <f>IF(juveniles!K6&gt;0,juveniles!K6,"")</f>
        <v>25.386996904024766</v>
      </c>
      <c r="F6" s="115">
        <f>IF(juveniles!K7&gt;0,juveniles!K7,"")</f>
        <v>16.099071207430342</v>
      </c>
      <c r="G6" s="115" t="str">
        <f>IF(juveniles!K8&gt;0,juveniles!K8,"")</f>
        <v/>
      </c>
      <c r="H6" s="115">
        <f>IF(juveniles!K9&gt;0,juveniles!K9,"")</f>
        <v>11.45510835913313</v>
      </c>
      <c r="I6" s="115">
        <f>IF(juveniles!K10&gt;0,juveniles!K10,"")</f>
        <v>113.62229102167186</v>
      </c>
      <c r="J6" s="116">
        <f>IF(juveniles!K13&gt;0,juveniles!K13,"")</f>
        <v>15.479876160990713</v>
      </c>
      <c r="K6" s="115">
        <f>IF(juveniles!K14&gt;0,juveniles!K14,"")</f>
        <v>30.340557275541801</v>
      </c>
      <c r="L6" s="115">
        <f>IF(juveniles!K15&gt;0,juveniles!K15,"")</f>
        <v>28.173374613003098</v>
      </c>
      <c r="M6" s="115">
        <f>IF(juveniles!K16&gt;0,juveniles!K16,"")</f>
        <v>26.315789473684216</v>
      </c>
      <c r="N6" s="115">
        <f>IF(juveniles!K17&gt;0,juveniles!K17,"")</f>
        <v>42.724458204334368</v>
      </c>
      <c r="O6" s="115">
        <f>IF(juveniles!K18&gt;0,juveniles!K18,"")</f>
        <v>51.393188854489168</v>
      </c>
      <c r="P6" s="115">
        <f>IF(juveniles!K19&gt;0,juveniles!K19,"")</f>
        <v>9.2879256965944279</v>
      </c>
      <c r="Q6" s="115">
        <f>IF(juveniles!K20&gt;0,juveniles!K20,"")</f>
        <v>8.6687306501547994</v>
      </c>
      <c r="R6" s="115">
        <f>IF(juveniles!K23&gt;0,juveniles!K23,"")</f>
        <v>29.102167182662541</v>
      </c>
      <c r="S6" s="115">
        <f>IF(juveniles!K24&gt;0,juveniles!K24,"")</f>
        <v>5.2631578947368425</v>
      </c>
      <c r="T6" s="115">
        <f>IF(juveniles!K27&gt;0,juveniles!K27,"")</f>
        <v>26.934984520123841</v>
      </c>
      <c r="U6" s="115">
        <f>IF(juveniles!K28&gt;0,juveniles!K28,"")</f>
        <v>4.643962848297214</v>
      </c>
      <c r="V6" s="115">
        <f>IF(juveniles!K31&gt;0,juveniles!K31,"")</f>
        <v>27.244582043343655</v>
      </c>
      <c r="W6" s="115" t="str">
        <f>IF(juveniles!K32&gt;0,juveniles!K32,"")</f>
        <v/>
      </c>
      <c r="X6" s="115">
        <f>IF(juveniles!K35&gt;0,juveniles!K35,"")</f>
        <v>31.578947368421051</v>
      </c>
      <c r="Y6" s="115" t="str">
        <f>IF(juveniles!K36&gt;0,juveniles!K36,"")</f>
        <v/>
      </c>
    </row>
    <row r="7" spans="1:25" x14ac:dyDescent="0.2">
      <c r="A7" s="145" t="str">
        <f>'juveniles_stats (μm)'!A$2</f>
        <v>Echiniscus siticulosus</v>
      </c>
      <c r="B7" s="78" t="str">
        <f>'juveniles_stats (μm)'!B$2</f>
        <v>AU.080</v>
      </c>
      <c r="C7" s="100">
        <f>juveniles!L1</f>
        <v>6</v>
      </c>
      <c r="D7" s="102">
        <f>IF(juveniles!M3&gt;0,juveniles!M3,"")</f>
        <v>441.86046511627904</v>
      </c>
      <c r="E7" s="115">
        <f>IF(juveniles!M6&gt;0,juveniles!M6,"")</f>
        <v>24.916943521594686</v>
      </c>
      <c r="F7" s="115">
        <f>IF(juveniles!M7&gt;0,juveniles!M7,"")</f>
        <v>12.956810631229235</v>
      </c>
      <c r="G7" s="115">
        <f>IF(juveniles!M8&gt;0,juveniles!M8,"")</f>
        <v>37.873754152823921</v>
      </c>
      <c r="H7" s="115">
        <f>IF(juveniles!M9&gt;0,juveniles!M9,"")</f>
        <v>10.299003322259136</v>
      </c>
      <c r="I7" s="115">
        <f>IF(juveniles!M10&gt;0,juveniles!M10,"")</f>
        <v>82.724252491694344</v>
      </c>
      <c r="J7" s="116">
        <f>IF(juveniles!M13&gt;0,juveniles!M13,"")</f>
        <v>19.269102990033222</v>
      </c>
      <c r="K7" s="115">
        <f>IF(juveniles!M14&gt;0,juveniles!M14,"")</f>
        <v>21.59468438538206</v>
      </c>
      <c r="L7" s="115">
        <f>IF(juveniles!M15&gt;0,juveniles!M15,"")</f>
        <v>22.923588039867109</v>
      </c>
      <c r="M7" s="115" t="str">
        <f>IF(juveniles!M16&gt;0,juveniles!M16,"")</f>
        <v/>
      </c>
      <c r="N7" s="115">
        <f>IF(juveniles!M17&gt;0,juveniles!M17,"")</f>
        <v>34.883720930232556</v>
      </c>
      <c r="O7" s="115">
        <f>IF(juveniles!M18&gt;0,juveniles!M18,"")</f>
        <v>24.58471760797342</v>
      </c>
      <c r="P7" s="115">
        <f>IF(juveniles!M19&gt;0,juveniles!M19,"")</f>
        <v>7.3089700996677749</v>
      </c>
      <c r="Q7" s="115">
        <f>IF(juveniles!M20&gt;0,juveniles!M20,"")</f>
        <v>8.6378737541528228</v>
      </c>
      <c r="R7" s="115">
        <f>IF(juveniles!M23&gt;0,juveniles!M23,"")</f>
        <v>28.239202657807304</v>
      </c>
      <c r="S7" s="115" t="str">
        <f>IF(juveniles!M24&gt;0,juveniles!M24,"")</f>
        <v/>
      </c>
      <c r="T7" s="115">
        <f>IF(juveniles!M27&gt;0,juveniles!M27,"")</f>
        <v>27.906976744186046</v>
      </c>
      <c r="U7" s="115" t="str">
        <f>IF(juveniles!M28&gt;0,juveniles!M28,"")</f>
        <v/>
      </c>
      <c r="V7" s="115">
        <f>IF(juveniles!M31&gt;0,juveniles!M31,"")</f>
        <v>27.906976744186046</v>
      </c>
      <c r="W7" s="115" t="str">
        <f>IF(juveniles!M32&gt;0,juveniles!M32,"")</f>
        <v/>
      </c>
      <c r="X7" s="115">
        <f>IF(juveniles!M35&gt;0,juveniles!M35,"")</f>
        <v>32.89036544850498</v>
      </c>
      <c r="Y7" s="115" t="str">
        <f>IF(juveniles!M36&gt;0,juveniles!M36,"")</f>
        <v/>
      </c>
    </row>
    <row r="8" spans="1:25" x14ac:dyDescent="0.2">
      <c r="A8" s="145" t="str">
        <f>'juveniles_stats (μm)'!A$2</f>
        <v>Echiniscus siticulosus</v>
      </c>
      <c r="B8" s="78" t="str">
        <f>'juveniles_stats (μm)'!B$2</f>
        <v>AU.080</v>
      </c>
      <c r="C8" s="100">
        <f>juveniles!N1</f>
        <v>7</v>
      </c>
      <c r="D8" s="102">
        <f>IF(juveniles!O3&gt;0,juveniles!O3,"")</f>
        <v>423.67601246105914</v>
      </c>
      <c r="E8" s="115" t="str">
        <f>IF(juveniles!O6&gt;0,juveniles!O6,"")</f>
        <v/>
      </c>
      <c r="F8" s="115">
        <f>IF(juveniles!O7&gt;0,juveniles!O7,"")</f>
        <v>11.838006230529594</v>
      </c>
      <c r="G8" s="115">
        <f>IF(juveniles!O8&gt;0,juveniles!O8,"")</f>
        <v>36.760124610591902</v>
      </c>
      <c r="H8" s="115">
        <f>IF(juveniles!O9&gt;0,juveniles!O9,"")</f>
        <v>11.526479750778815</v>
      </c>
      <c r="I8" s="115">
        <f>IF(juveniles!O10&gt;0,juveniles!O10,"")</f>
        <v>94.704049844236749</v>
      </c>
      <c r="J8" s="116">
        <f>IF(juveniles!O13&gt;0,juveniles!O13,"")</f>
        <v>10.2803738317757</v>
      </c>
      <c r="K8" s="115">
        <f>IF(juveniles!O14&gt;0,juveniles!O14,"")</f>
        <v>29.595015576323984</v>
      </c>
      <c r="L8" s="115">
        <f>IF(juveniles!O15&gt;0,juveniles!O15,"")</f>
        <v>23.987538940809969</v>
      </c>
      <c r="M8" s="115">
        <f>IF(juveniles!O16&gt;0,juveniles!O16,"")</f>
        <v>28.037383177570092</v>
      </c>
      <c r="N8" s="115">
        <f>IF(juveniles!O17&gt;0,juveniles!O17,"")</f>
        <v>35.825545171339563</v>
      </c>
      <c r="O8" s="115">
        <f>IF(juveniles!O18&gt;0,juveniles!O18,"")</f>
        <v>33.333333333333329</v>
      </c>
      <c r="P8" s="115">
        <f>IF(juveniles!O19&gt;0,juveniles!O19,"")</f>
        <v>8.4112149532710276</v>
      </c>
      <c r="Q8" s="115" t="str">
        <f>IF(juveniles!O20&gt;0,juveniles!O20,"")</f>
        <v/>
      </c>
      <c r="R8" s="115">
        <f>IF(juveniles!O23&gt;0,juveniles!O23,"")</f>
        <v>25.233644859813083</v>
      </c>
      <c r="S8" s="115">
        <f>IF(juveniles!O24&gt;0,juveniles!O24,"")</f>
        <v>4.9844236760124607</v>
      </c>
      <c r="T8" s="115">
        <f>IF(juveniles!O27&gt;0,juveniles!O27,"")</f>
        <v>25.233644859813083</v>
      </c>
      <c r="U8" s="115" t="str">
        <f>IF(juveniles!O28&gt;0,juveniles!O28,"")</f>
        <v/>
      </c>
      <c r="V8" s="115">
        <f>IF(juveniles!O31&gt;0,juveniles!O31,"")</f>
        <v>23.364485981308412</v>
      </c>
      <c r="W8" s="115">
        <f>IF(juveniles!O32&gt;0,juveniles!O32,"")</f>
        <v>4.6728971962616823</v>
      </c>
      <c r="X8" s="115">
        <f>IF(juveniles!O35&gt;0,juveniles!O35,"")</f>
        <v>26.791277258566975</v>
      </c>
      <c r="Y8" s="115">
        <f>IF(juveniles!O36&gt;0,juveniles!O36,"")</f>
        <v>4.6728971962616823</v>
      </c>
    </row>
    <row r="9" spans="1:25" x14ac:dyDescent="0.2">
      <c r="A9" s="145" t="str">
        <f>'juveniles_stats (μm)'!A$2</f>
        <v>Echiniscus siticulosus</v>
      </c>
      <c r="B9" s="78" t="str">
        <f>'juveniles_stats (μm)'!B$2</f>
        <v>AU.080</v>
      </c>
      <c r="C9" s="100">
        <f>juveniles!P1</f>
        <v>8</v>
      </c>
      <c r="D9" s="102">
        <f>IF(juveniles!Q3&gt;0,juveniles!Q3,"")</f>
        <v>510.97178683385584</v>
      </c>
      <c r="E9" s="115">
        <f>IF(juveniles!Q6&gt;0,juveniles!Q6,"")</f>
        <v>25.705329153605017</v>
      </c>
      <c r="F9" s="115">
        <f>IF(juveniles!Q7&gt;0,juveniles!Q7,"")</f>
        <v>14.733542319749219</v>
      </c>
      <c r="G9" s="115">
        <f>IF(juveniles!Q8&gt;0,juveniles!Q8,"")</f>
        <v>42.006269592476492</v>
      </c>
      <c r="H9" s="115">
        <f>IF(juveniles!Q9&gt;0,juveniles!Q9,"")</f>
        <v>11.912225705329153</v>
      </c>
      <c r="I9" s="115">
        <f>IF(juveniles!Q10&gt;0,juveniles!Q10,"")</f>
        <v>93.416927899686527</v>
      </c>
      <c r="J9" s="116">
        <f>IF(juveniles!Q13&gt;0,juveniles!Q13,"")</f>
        <v>15.047021943573668</v>
      </c>
      <c r="K9" s="115">
        <f>IF(juveniles!Q14&gt;0,juveniles!Q14,"")</f>
        <v>27.27272727272727</v>
      </c>
      <c r="L9" s="115">
        <f>IF(juveniles!Q15&gt;0,juveniles!Q15,"")</f>
        <v>21.003134796238246</v>
      </c>
      <c r="M9" s="115">
        <f>IF(juveniles!Q16&gt;0,juveniles!Q16,"")</f>
        <v>29.153605015673982</v>
      </c>
      <c r="N9" s="115">
        <f>IF(juveniles!Q17&gt;0,juveniles!Q17,"")</f>
        <v>32.288401253918494</v>
      </c>
      <c r="O9" s="115">
        <f>IF(juveniles!Q18&gt;0,juveniles!Q18,"")</f>
        <v>35.109717868338556</v>
      </c>
      <c r="P9" s="115" t="str">
        <f>IF(juveniles!Q19&gt;0,juveniles!Q19,"")</f>
        <v/>
      </c>
      <c r="Q9" s="115" t="str">
        <f>IF(juveniles!Q20&gt;0,juveniles!Q20,"")</f>
        <v/>
      </c>
      <c r="R9" s="115">
        <f>IF(juveniles!Q23&gt;0,juveniles!Q23,"")</f>
        <v>28.213166144200631</v>
      </c>
      <c r="S9" s="115">
        <f>IF(juveniles!Q24&gt;0,juveniles!Q24,"")</f>
        <v>5.015673981191223</v>
      </c>
      <c r="T9" s="115">
        <f>IF(juveniles!Q27&gt;0,juveniles!Q27,"")</f>
        <v>26.645768025078372</v>
      </c>
      <c r="U9" s="115">
        <f>IF(juveniles!Q28&gt;0,juveniles!Q28,"")</f>
        <v>3.761755485893417</v>
      </c>
      <c r="V9" s="115">
        <f>IF(juveniles!Q31&gt;0,juveniles!Q31,"")</f>
        <v>27.899686520376179</v>
      </c>
      <c r="W9" s="115" t="str">
        <f>IF(juveniles!Q32&gt;0,juveniles!Q32,"")</f>
        <v/>
      </c>
      <c r="X9" s="115" t="str">
        <f>IF(juveniles!Q35&gt;0,juveniles!Q35,"")</f>
        <v/>
      </c>
      <c r="Y9" s="115" t="str">
        <f>IF(juveniles!Q36&gt;0,juveniles!Q36,"")</f>
        <v/>
      </c>
    </row>
    <row r="10" spans="1:25" x14ac:dyDescent="0.2">
      <c r="A10" s="145" t="str">
        <f>'juveniles_stats (μm)'!A$2</f>
        <v>Echiniscus siticulosus</v>
      </c>
      <c r="B10" s="78" t="str">
        <f>'juveniles_stats (μm)'!B$2</f>
        <v>AU.080</v>
      </c>
      <c r="C10" s="100">
        <f>juveniles!R1</f>
        <v>9</v>
      </c>
      <c r="D10" s="102">
        <f>IF(juveniles!S3&gt;0,juveniles!S3,"")</f>
        <v>437.10691823899373</v>
      </c>
      <c r="E10" s="115">
        <f>IF(juveniles!S6&gt;0,juveniles!S6,"")</f>
        <v>31.761006289308174</v>
      </c>
      <c r="F10" s="115">
        <f>IF(juveniles!S7&gt;0,juveniles!S7,"")</f>
        <v>11.320754716981133</v>
      </c>
      <c r="G10" s="115">
        <f>IF(juveniles!S8&gt;0,juveniles!S8,"")</f>
        <v>44.968553459119498</v>
      </c>
      <c r="H10" s="115">
        <f>IF(juveniles!S9&gt;0,juveniles!S9,"")</f>
        <v>11.949685534591193</v>
      </c>
      <c r="I10" s="115">
        <f>IF(juveniles!S10&gt;0,juveniles!S10,"")</f>
        <v>106.60377358490565</v>
      </c>
      <c r="J10" s="116">
        <f>IF(juveniles!S13&gt;0,juveniles!S13,"")</f>
        <v>14.150943396226415</v>
      </c>
      <c r="K10" s="115">
        <f>IF(juveniles!S14&gt;0,juveniles!S14,"")</f>
        <v>23.899371069182386</v>
      </c>
      <c r="L10" s="115">
        <f>IF(juveniles!S15&gt;0,juveniles!S15,"")</f>
        <v>16.666666666666664</v>
      </c>
      <c r="M10" s="115">
        <f>IF(juveniles!S16&gt;0,juveniles!S16,"")</f>
        <v>17.924528301886792</v>
      </c>
      <c r="N10" s="115">
        <f>IF(juveniles!S17&gt;0,juveniles!S17,"")</f>
        <v>28.30188679245283</v>
      </c>
      <c r="O10" s="115">
        <f>IF(juveniles!S18&gt;0,juveniles!S18,"")</f>
        <v>33.647798742138363</v>
      </c>
      <c r="P10" s="115">
        <f>IF(juveniles!S19&gt;0,juveniles!S19,"")</f>
        <v>5.0314465408805038</v>
      </c>
      <c r="Q10" s="115">
        <f>IF(juveniles!S20&gt;0,juveniles!S20,"")</f>
        <v>7.5471698113207548</v>
      </c>
      <c r="R10" s="115">
        <f>IF(juveniles!S23&gt;0,juveniles!S23,"")</f>
        <v>26.729559748427672</v>
      </c>
      <c r="S10" s="115">
        <f>IF(juveniles!S24&gt;0,juveniles!S24,"")</f>
        <v>4.4025157232704402</v>
      </c>
      <c r="T10" s="115">
        <f>IF(juveniles!S27&gt;0,juveniles!S27,"")</f>
        <v>28.930817610062892</v>
      </c>
      <c r="U10" s="115">
        <f>IF(juveniles!S28&gt;0,juveniles!S28,"")</f>
        <v>5.3459119496855338</v>
      </c>
      <c r="V10" s="115">
        <f>IF(juveniles!S31&gt;0,juveniles!S31,"")</f>
        <v>26.10062893081761</v>
      </c>
      <c r="W10" s="115" t="str">
        <f>IF(juveniles!S32&gt;0,juveniles!S32,"")</f>
        <v/>
      </c>
      <c r="X10" s="115">
        <f>IF(juveniles!S35&gt;0,juveniles!S35,"")</f>
        <v>30.817610062893085</v>
      </c>
      <c r="Y10" s="115" t="str">
        <f>IF(juveniles!S36&gt;0,juveniles!S36,"")</f>
        <v/>
      </c>
    </row>
    <row r="11" spans="1:25" x14ac:dyDescent="0.2">
      <c r="A11" s="145" t="str">
        <f>'juveniles_stats (μm)'!A$2</f>
        <v>Echiniscus siticulosus</v>
      </c>
      <c r="B11" s="78" t="str">
        <f>'juveniles_stats (μm)'!B$2</f>
        <v>AU.080</v>
      </c>
      <c r="C11" s="100">
        <f>juveniles!T1</f>
        <v>10</v>
      </c>
      <c r="D11" s="102">
        <f>IF(juveniles!U3&gt;0,juveniles!U3,"")</f>
        <v>453.96825396825398</v>
      </c>
      <c r="E11" s="115">
        <f>IF(juveniles!U6&gt;0,juveniles!U6,"")</f>
        <v>21.269841269841269</v>
      </c>
      <c r="F11" s="115">
        <f>IF(juveniles!U7&gt;0,juveniles!U7,"")</f>
        <v>12.38095238095238</v>
      </c>
      <c r="G11" s="115">
        <f>IF(juveniles!U8&gt;0,juveniles!U8,"")</f>
        <v>41.904761904761898</v>
      </c>
      <c r="H11" s="115">
        <f>IF(juveniles!U9&gt;0,juveniles!U9,"")</f>
        <v>14.920634920634921</v>
      </c>
      <c r="I11" s="115">
        <f>IF(juveniles!U10&gt;0,juveniles!U10,"")</f>
        <v>96.825396825396822</v>
      </c>
      <c r="J11" s="116">
        <f>IF(juveniles!U13&gt;0,juveniles!U13,"")</f>
        <v>14.285714285714285</v>
      </c>
      <c r="K11" s="115">
        <f>IF(juveniles!U14&gt;0,juveniles!U14,"")</f>
        <v>28.571428571428569</v>
      </c>
      <c r="L11" s="115">
        <f>IF(juveniles!U15&gt;0,juveniles!U15,"")</f>
        <v>20.634920634920633</v>
      </c>
      <c r="M11" s="115">
        <f>IF(juveniles!U16&gt;0,juveniles!U16,"")</f>
        <v>18.730158730158731</v>
      </c>
      <c r="N11" s="115">
        <f>IF(juveniles!U17&gt;0,juveniles!U17,"")</f>
        <v>29.523809523809526</v>
      </c>
      <c r="O11" s="115">
        <f>IF(juveniles!U18&gt;0,juveniles!U18,"")</f>
        <v>30.476190476190474</v>
      </c>
      <c r="P11" s="115">
        <f>IF(juveniles!U19&gt;0,juveniles!U19,"")</f>
        <v>7.9365079365079358</v>
      </c>
      <c r="Q11" s="115">
        <f>IF(juveniles!U20&gt;0,juveniles!U20,"")</f>
        <v>8.8888888888888875</v>
      </c>
      <c r="R11" s="115">
        <f>IF(juveniles!U23&gt;0,juveniles!U23,"")</f>
        <v>25.714285714285712</v>
      </c>
      <c r="S11" s="115">
        <f>IF(juveniles!U24&gt;0,juveniles!U24,"")</f>
        <v>4.1269841269841265</v>
      </c>
      <c r="T11" s="115">
        <f>IF(juveniles!U27&gt;0,juveniles!U27,"")</f>
        <v>25.079365079365079</v>
      </c>
      <c r="U11" s="115">
        <f>IF(juveniles!U28&gt;0,juveniles!U28,"")</f>
        <v>4.4444444444444438</v>
      </c>
      <c r="V11" s="115">
        <f>IF(juveniles!U31&gt;0,juveniles!U31,"")</f>
        <v>26.031746031746028</v>
      </c>
      <c r="W11" s="115" t="str">
        <f>IF(juveniles!U32&gt;0,juveniles!U32,"")</f>
        <v/>
      </c>
      <c r="X11" s="115">
        <f>IF(juveniles!U35&gt;0,juveniles!U35,"")</f>
        <v>27.619047619047617</v>
      </c>
      <c r="Y11" s="115" t="str">
        <f>IF(juveniles!U36&gt;0,juveniles!U36,"")</f>
        <v/>
      </c>
    </row>
  </sheetData>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66FF66"/>
  </sheetPr>
  <dimension ref="A1:AD6"/>
  <sheetViews>
    <sheetView zoomScaleNormal="100" workbookViewId="0">
      <pane xSplit="3" ySplit="1" topLeftCell="D2" activePane="bottomRight" state="frozen"/>
      <selection activeCell="C2" sqref="C2"/>
      <selection pane="topRight" activeCell="C2" sqref="C2"/>
      <selection pane="bottomLeft" activeCell="C2" sqref="C2"/>
      <selection pane="bottomRight"/>
    </sheetView>
  </sheetViews>
  <sheetFormatPr defaultColWidth="9.140625" defaultRowHeight="12.75" x14ac:dyDescent="0.2"/>
  <cols>
    <col min="1" max="1" width="20.42578125" style="147" bestFit="1" customWidth="1"/>
    <col min="2" max="2" width="16.85546875" style="80" customWidth="1"/>
    <col min="3" max="3" width="9.140625" style="66"/>
    <col min="4" max="4" width="9.140625" style="64" customWidth="1"/>
    <col min="5" max="10" width="9.140625" style="64"/>
    <col min="11" max="11" width="11.28515625" style="64" customWidth="1"/>
    <col min="12" max="18" width="9.140625" style="64"/>
    <col min="19" max="20" width="6.7109375" style="64" customWidth="1"/>
    <col min="21" max="21" width="12.5703125" style="64" customWidth="1"/>
    <col min="22" max="23" width="6.7109375" style="64" customWidth="1"/>
    <col min="24" max="24" width="12.5703125" style="64" customWidth="1"/>
    <col min="25" max="26" width="6.7109375" style="64" customWidth="1"/>
    <col min="27" max="27" width="12.5703125" style="64" customWidth="1"/>
    <col min="28" max="29" width="6.7109375" style="64" customWidth="1"/>
    <col min="30" max="30" width="12.5703125" style="64" customWidth="1"/>
    <col min="31" max="16384" width="9.140625" style="64"/>
  </cols>
  <sheetData>
    <row r="1" spans="1:30" ht="38.25" x14ac:dyDescent="0.2">
      <c r="A1" s="145" t="s">
        <v>52</v>
      </c>
      <c r="B1" s="81" t="s">
        <v>53</v>
      </c>
      <c r="C1" s="67" t="s">
        <v>37</v>
      </c>
      <c r="D1" s="82" t="s">
        <v>4</v>
      </c>
      <c r="E1" s="82" t="s">
        <v>25</v>
      </c>
      <c r="F1" s="82" t="s">
        <v>38</v>
      </c>
      <c r="G1" s="82" t="s">
        <v>39</v>
      </c>
      <c r="H1" s="82" t="s">
        <v>40</v>
      </c>
      <c r="I1" s="82" t="s">
        <v>41</v>
      </c>
      <c r="J1" s="82" t="s">
        <v>42</v>
      </c>
      <c r="K1" s="82" t="s">
        <v>43</v>
      </c>
      <c r="L1" s="82" t="s">
        <v>73</v>
      </c>
      <c r="M1" s="82" t="s">
        <v>76</v>
      </c>
      <c r="N1" s="82" t="s">
        <v>77</v>
      </c>
      <c r="O1" s="82" t="s">
        <v>75</v>
      </c>
      <c r="P1" s="82" t="s">
        <v>5</v>
      </c>
      <c r="Q1" s="82" t="s">
        <v>6</v>
      </c>
      <c r="R1" s="82" t="s">
        <v>7</v>
      </c>
      <c r="S1" s="82" t="s">
        <v>54</v>
      </c>
      <c r="T1" s="82" t="s">
        <v>55</v>
      </c>
      <c r="U1" s="82" t="s">
        <v>56</v>
      </c>
      <c r="V1" s="82" t="s">
        <v>57</v>
      </c>
      <c r="W1" s="82" t="s">
        <v>58</v>
      </c>
      <c r="X1" s="82" t="s">
        <v>59</v>
      </c>
      <c r="Y1" s="82" t="s">
        <v>60</v>
      </c>
      <c r="Z1" s="82" t="s">
        <v>61</v>
      </c>
      <c r="AA1" s="82" t="s">
        <v>62</v>
      </c>
      <c r="AB1" s="82" t="s">
        <v>63</v>
      </c>
      <c r="AC1" s="82" t="s">
        <v>64</v>
      </c>
      <c r="AD1" s="82" t="s">
        <v>65</v>
      </c>
    </row>
    <row r="2" spans="1:30" x14ac:dyDescent="0.2">
      <c r="A2" s="146" t="str">
        <f>'general info'!D2</f>
        <v>Echiniscus siticulosus</v>
      </c>
      <c r="B2" s="125" t="str">
        <f>'general info'!D3</f>
        <v>AU.080</v>
      </c>
      <c r="C2" s="100">
        <f>larvae!B1</f>
        <v>1</v>
      </c>
      <c r="D2" s="101">
        <f>IF(larvae!B3&gt;0,larvae!B3,"")</f>
        <v>127</v>
      </c>
      <c r="E2" s="106">
        <f>IF(larvae!B4&gt;0,larvae!B4,"")</f>
        <v>23.7</v>
      </c>
      <c r="F2" s="106">
        <f>IF(larvae!B6&gt;0,larvae!B6,"")</f>
        <v>4.9000000000000004</v>
      </c>
      <c r="G2" s="106">
        <f>IF(larvae!B7&gt;0,larvae!B7,"")</f>
        <v>4.5</v>
      </c>
      <c r="H2" s="106">
        <f>IF(larvae!B8&gt;0,larvae!B8,"")</f>
        <v>8.1999999999999993</v>
      </c>
      <c r="I2" s="106">
        <f>IF(larvae!B9&gt;0,larvae!B9,"")</f>
        <v>2.2000000000000002</v>
      </c>
      <c r="J2" s="106">
        <f>IF(larvae!B10&gt;0,larvae!B10,"")</f>
        <v>18.600000000000001</v>
      </c>
      <c r="K2" s="107">
        <f>IF(larvae!B11&gt;0,larvae!B11,"")</f>
        <v>0.14645669291338584</v>
      </c>
      <c r="L2" s="106">
        <f>IF(larvae!B13&gt;0,larvae!B13,"")</f>
        <v>2.8</v>
      </c>
      <c r="M2" s="106">
        <f>IF(larvae!B14&gt;0,larvae!B14,"")</f>
        <v>5.6</v>
      </c>
      <c r="N2" s="106">
        <f>IF(larvae!B15&gt;0,larvae!B15,"")</f>
        <v>7.1</v>
      </c>
      <c r="O2" s="106">
        <f>IF(larvae!B16&gt;0,larvae!B16,"")</f>
        <v>6.9</v>
      </c>
      <c r="P2" s="106">
        <f>IF(larvae!B17&gt;0,larvae!B17,"")</f>
        <v>2</v>
      </c>
      <c r="Q2" s="106">
        <f>IF(larvae!B18&gt;0,larvae!B18,"")</f>
        <v>2</v>
      </c>
      <c r="R2" s="106">
        <f>IF(larvae!B19&gt;0,larvae!B19,"")</f>
        <v>6</v>
      </c>
      <c r="S2" s="106">
        <f>IF(larvae!B21&gt;0,larvae!B21,"")</f>
        <v>7</v>
      </c>
      <c r="T2" s="106">
        <f>IF(larvae!B22&gt;0,larvae!B22,"")</f>
        <v>1.4</v>
      </c>
      <c r="U2" s="107">
        <f>IF(larvae!B23&gt;0,larvae!B23,"")</f>
        <v>0.19999999999999998</v>
      </c>
      <c r="V2" s="106">
        <f>IF(larvae!B25&gt;0,larvae!B25,"")</f>
        <v>6.8</v>
      </c>
      <c r="W2" s="106">
        <f>IF(larvae!B26&gt;0,larvae!B26,"")</f>
        <v>1.5</v>
      </c>
      <c r="X2" s="107">
        <f>IF(larvae!B27&gt;0,larvae!B27,"")</f>
        <v>0.22058823529411764</v>
      </c>
      <c r="Y2" s="106">
        <f>IF(larvae!B29&gt;0,larvae!B29,"")</f>
        <v>6.7</v>
      </c>
      <c r="Z2" s="109">
        <f>IF(larvae!B30&gt;0,larvae!B30,"")</f>
        <v>1.3</v>
      </c>
      <c r="AA2" s="110">
        <f>IF(larvae!B31&gt;0,larvae!B31,"")</f>
        <v>0.19402985074626866</v>
      </c>
      <c r="AB2" s="109">
        <f>IF(larvae!B33&gt;0,larvae!B33,"")</f>
        <v>7.1</v>
      </c>
      <c r="AC2" s="109" t="str">
        <f>IF(larvae!B34&gt;0,larvae!B34,"")</f>
        <v/>
      </c>
      <c r="AD2" s="110" t="str">
        <f>IF(larvae!B35&gt;0,larvae!B35,"")</f>
        <v/>
      </c>
    </row>
    <row r="3" spans="1:30" x14ac:dyDescent="0.2">
      <c r="A3" s="145" t="str">
        <f t="shared" ref="A3:B6" si="0">A$2</f>
        <v>Echiniscus siticulosus</v>
      </c>
      <c r="B3" s="79" t="str">
        <f>B$2</f>
        <v>AU.080</v>
      </c>
      <c r="C3" s="100">
        <f>larvae!D1</f>
        <v>2</v>
      </c>
      <c r="D3" s="101">
        <f>IF(larvae!D3&gt;0,larvae!D3,"")</f>
        <v>119</v>
      </c>
      <c r="E3" s="111">
        <f>IF(larvae!D4&gt;0,larvae!D4,"")</f>
        <v>23.7</v>
      </c>
      <c r="F3" s="111" t="str">
        <f>IF(larvae!D6&gt;0,larvae!D6,"")</f>
        <v/>
      </c>
      <c r="G3" s="111">
        <f>IF(larvae!D7&gt;0,larvae!D7,"")</f>
        <v>2.9</v>
      </c>
      <c r="H3" s="111">
        <f>IF(larvae!D8&gt;0,larvae!D8,"")</f>
        <v>6.9</v>
      </c>
      <c r="I3" s="111">
        <f>IF(larvae!D9&gt;0,larvae!D9,"")</f>
        <v>2.4</v>
      </c>
      <c r="J3" s="111">
        <f>IF(larvae!D10&gt;0,larvae!D10,"")</f>
        <v>18.3</v>
      </c>
      <c r="K3" s="110">
        <f>IF(larvae!D11&gt;0,larvae!D11,"")</f>
        <v>0.15378151260504203</v>
      </c>
      <c r="L3" s="111">
        <f>IF(larvae!D13&gt;0,larvae!D13,"")</f>
        <v>5.8</v>
      </c>
      <c r="M3" s="111">
        <f>IF(larvae!D14&gt;0,larvae!D14,"")</f>
        <v>5</v>
      </c>
      <c r="N3" s="111">
        <f>IF(larvae!D15&gt;0,larvae!D15,"")</f>
        <v>18.2</v>
      </c>
      <c r="O3" s="111">
        <f>IF(larvae!D16&gt;0,larvae!D16,"")</f>
        <v>6.1</v>
      </c>
      <c r="P3" s="111">
        <f>IF(larvae!D17&gt;0,larvae!D17,"")</f>
        <v>1.8</v>
      </c>
      <c r="Q3" s="111">
        <f>IF(larvae!D18&gt;0,larvae!D18,"")</f>
        <v>1.9</v>
      </c>
      <c r="R3" s="111">
        <f>IF(larvae!D19&gt;0,larvae!D19,"")</f>
        <v>6</v>
      </c>
      <c r="S3" s="111">
        <f>IF(larvae!D21&gt;0,larvae!D21,"")</f>
        <v>7</v>
      </c>
      <c r="T3" s="111">
        <f>IF(larvae!D22&gt;0,larvae!D22,"")</f>
        <v>1.4</v>
      </c>
      <c r="U3" s="110">
        <f>IF(larvae!D23&gt;0,larvae!D23,"")</f>
        <v>0.19999999999999998</v>
      </c>
      <c r="V3" s="111">
        <f>IF(larvae!D25&gt;0,larvae!D25,"")</f>
        <v>6.7</v>
      </c>
      <c r="W3" s="111">
        <f>IF(larvae!D26&gt;0,larvae!D26,"")</f>
        <v>1.6</v>
      </c>
      <c r="X3" s="110">
        <f>IF(larvae!D27&gt;0,larvae!D27,"")</f>
        <v>0.23880597014925373</v>
      </c>
      <c r="Y3" s="111">
        <f>IF(larvae!D29&gt;0,larvae!D29,"")</f>
        <v>7</v>
      </c>
      <c r="Z3" s="109">
        <f>IF(larvae!D30&gt;0,larvae!D30,"")</f>
        <v>1.4</v>
      </c>
      <c r="AA3" s="110">
        <f>IF(larvae!D31&gt;0,larvae!D31,"")</f>
        <v>0.19999999999999998</v>
      </c>
      <c r="AB3" s="109">
        <f>IF(larvae!D33&gt;0,larvae!D33,"")</f>
        <v>7.5</v>
      </c>
      <c r="AC3" s="109" t="str">
        <f>IF(larvae!D34&gt;0,larvae!D34,"")</f>
        <v/>
      </c>
      <c r="AD3" s="110" t="str">
        <f>IF(larvae!D35&gt;0,larvae!D35,"")</f>
        <v/>
      </c>
    </row>
    <row r="4" spans="1:30" x14ac:dyDescent="0.2">
      <c r="A4" s="145" t="str">
        <f t="shared" si="0"/>
        <v>Echiniscus siticulosus</v>
      </c>
      <c r="B4" s="79" t="str">
        <f t="shared" si="0"/>
        <v>AU.080</v>
      </c>
      <c r="C4" s="100">
        <f>larvae!F1</f>
        <v>3</v>
      </c>
      <c r="D4" s="101">
        <f>IF(larvae!F3&gt;0,larvae!F3,"")</f>
        <v>132</v>
      </c>
      <c r="E4" s="111">
        <f>IF(larvae!F4&gt;0,larvae!F4,"")</f>
        <v>26.8</v>
      </c>
      <c r="F4" s="111">
        <f>IF(larvae!F6&gt;0,larvae!F6,"")</f>
        <v>4.9000000000000004</v>
      </c>
      <c r="G4" s="111">
        <f>IF(larvae!F7&gt;0,larvae!F7,"")</f>
        <v>3.9</v>
      </c>
      <c r="H4" s="111">
        <f>IF(larvae!F8&gt;0,larvae!F8,"")</f>
        <v>8.5</v>
      </c>
      <c r="I4" s="111">
        <f>IF(larvae!F9&gt;0,larvae!F9,"")</f>
        <v>3.6</v>
      </c>
      <c r="J4" s="111">
        <f>IF(larvae!F10&gt;0,larvae!F10,"")</f>
        <v>14.3</v>
      </c>
      <c r="K4" s="110">
        <f>IF(larvae!F11&gt;0,larvae!F11,"")</f>
        <v>0.10833333333333334</v>
      </c>
      <c r="L4" s="111">
        <f>IF(larvae!F13&gt;0,larvae!F13,"")</f>
        <v>3.4</v>
      </c>
      <c r="M4" s="111">
        <f>IF(larvae!F14&gt;0,larvae!F14,"")</f>
        <v>3.6</v>
      </c>
      <c r="N4" s="111">
        <f>IF(larvae!F15&gt;0,larvae!F15,"")</f>
        <v>2.5</v>
      </c>
      <c r="O4" s="111">
        <f>IF(larvae!F16&gt;0,larvae!F16,"")</f>
        <v>3.5</v>
      </c>
      <c r="P4" s="111">
        <f>IF(larvae!F17&gt;0,larvae!F17,"")</f>
        <v>2.5</v>
      </c>
      <c r="Q4" s="111">
        <f>IF(larvae!F18&gt;0,larvae!F18,"")</f>
        <v>2.2999999999999998</v>
      </c>
      <c r="R4" s="111" t="str">
        <f>IF(larvae!F19&gt;0,larvae!F19,"")</f>
        <v/>
      </c>
      <c r="S4" s="111">
        <f>IF(larvae!F21&gt;0,larvae!F21,"")</f>
        <v>7.6</v>
      </c>
      <c r="T4" s="111">
        <f>IF(larvae!F22&gt;0,larvae!F22,"")</f>
        <v>1.3</v>
      </c>
      <c r="U4" s="110">
        <f>IF(larvae!F23&gt;0,larvae!F23,"")</f>
        <v>0.17105263157894737</v>
      </c>
      <c r="V4" s="111">
        <f>IF(larvae!F25&gt;0,larvae!F25,"")</f>
        <v>7.6</v>
      </c>
      <c r="W4" s="111">
        <f>IF(larvae!F26&gt;0,larvae!F26,"")</f>
        <v>1.2</v>
      </c>
      <c r="X4" s="110">
        <f>IF(larvae!F27&gt;0,larvae!F27,"")</f>
        <v>0.15789473684210525</v>
      </c>
      <c r="Y4" s="111">
        <f>IF(larvae!F29&gt;0,larvae!F29,"")</f>
        <v>7.3</v>
      </c>
      <c r="Z4" s="109">
        <f>IF(larvae!F30&gt;0,larvae!F30,"")</f>
        <v>1.3</v>
      </c>
      <c r="AA4" s="110">
        <f>IF(larvae!F31&gt;0,larvae!F31,"")</f>
        <v>0.17808219178082194</v>
      </c>
      <c r="AB4" s="109">
        <f>IF(larvae!F33&gt;0,larvae!F33,"")</f>
        <v>8.6</v>
      </c>
      <c r="AC4" s="109" t="str">
        <f>IF(larvae!F34&gt;0,larvae!F34,"")</f>
        <v/>
      </c>
      <c r="AD4" s="110" t="str">
        <f>IF(larvae!F35&gt;0,larvae!F35,"")</f>
        <v/>
      </c>
    </row>
    <row r="5" spans="1:30" x14ac:dyDescent="0.2">
      <c r="A5" s="145" t="str">
        <f t="shared" si="0"/>
        <v>Echiniscus siticulosus</v>
      </c>
      <c r="B5" s="79" t="str">
        <f t="shared" si="0"/>
        <v>AU.080</v>
      </c>
      <c r="C5" s="100">
        <f>larvae!H1</f>
        <v>4</v>
      </c>
      <c r="D5" s="101">
        <f>IF(larvae!H3&gt;0,larvae!H3,"")</f>
        <v>118</v>
      </c>
      <c r="E5" s="111">
        <f>IF(larvae!H4&gt;0,larvae!H4,"")</f>
        <v>25.1</v>
      </c>
      <c r="F5" s="111">
        <f>IF(larvae!H6&gt;0,larvae!H6,"")</f>
        <v>5.0999999999999996</v>
      </c>
      <c r="G5" s="111">
        <f>IF(larvae!H7&gt;0,larvae!H7,"")</f>
        <v>3.5</v>
      </c>
      <c r="H5" s="111">
        <f>IF(larvae!H8&gt;0,larvae!H8,"")</f>
        <v>10</v>
      </c>
      <c r="I5" s="111">
        <f>IF(larvae!H9&gt;0,larvae!H9,"")</f>
        <v>2.4</v>
      </c>
      <c r="J5" s="111">
        <f>IF(larvae!H10&gt;0,larvae!H10,"")</f>
        <v>20.3</v>
      </c>
      <c r="K5" s="110">
        <f>IF(larvae!H11&gt;0,larvae!H11,"")</f>
        <v>0.17203389830508475</v>
      </c>
      <c r="L5" s="111">
        <f>IF(larvae!H13&gt;0,larvae!H13,"")</f>
        <v>3.9</v>
      </c>
      <c r="M5" s="111">
        <f>IF(larvae!H14&gt;0,larvae!H14,"")</f>
        <v>4.0999999999999996</v>
      </c>
      <c r="N5" s="111">
        <f>IF(larvae!H15&gt;0,larvae!H15,"")</f>
        <v>8.4</v>
      </c>
      <c r="O5" s="111">
        <f>IF(larvae!H16&gt;0,larvae!H16,"")</f>
        <v>7.6</v>
      </c>
      <c r="P5" s="111">
        <f>IF(larvae!H17&gt;0,larvae!H17,"")</f>
        <v>2.2000000000000002</v>
      </c>
      <c r="Q5" s="111">
        <f>IF(larvae!H18&gt;0,larvae!H18,"")</f>
        <v>2.1</v>
      </c>
      <c r="R5" s="111">
        <f>IF(larvae!H19&gt;0,larvae!H19,"")</f>
        <v>6</v>
      </c>
      <c r="S5" s="111">
        <f>IF(larvae!H21&gt;0,larvae!H21,"")</f>
        <v>7.5</v>
      </c>
      <c r="T5" s="111">
        <f>IF(larvae!H22&gt;0,larvae!H22,"")</f>
        <v>1.2</v>
      </c>
      <c r="U5" s="110">
        <f>IF(larvae!H23&gt;0,larvae!H23,"")</f>
        <v>0.16</v>
      </c>
      <c r="V5" s="111">
        <f>IF(larvae!H25&gt;0,larvae!H25,"")</f>
        <v>7</v>
      </c>
      <c r="W5" s="111">
        <f>IF(larvae!H26&gt;0,larvae!H26,"")</f>
        <v>1.1000000000000001</v>
      </c>
      <c r="X5" s="110">
        <f>IF(larvae!H27&gt;0,larvae!H27,"")</f>
        <v>0.15714285714285717</v>
      </c>
      <c r="Y5" s="111">
        <f>IF(larvae!H29&gt;0,larvae!H29,"")</f>
        <v>7</v>
      </c>
      <c r="Z5" s="109">
        <f>IF(larvae!H30&gt;0,larvae!H30,"")</f>
        <v>1.3</v>
      </c>
      <c r="AA5" s="110">
        <f>IF(larvae!H31&gt;0,larvae!H31,"")</f>
        <v>0.18571428571428572</v>
      </c>
      <c r="AB5" s="109">
        <f>IF(larvae!H33&gt;0,larvae!H33,"")</f>
        <v>8.1999999999999993</v>
      </c>
      <c r="AC5" s="109" t="str">
        <f>IF(larvae!H34&gt;0,larvae!H34,"")</f>
        <v/>
      </c>
      <c r="AD5" s="110" t="str">
        <f>IF(larvae!H35&gt;0,larvae!H35,"")</f>
        <v/>
      </c>
    </row>
    <row r="6" spans="1:30" x14ac:dyDescent="0.2">
      <c r="A6" s="145" t="str">
        <f t="shared" si="0"/>
        <v>Echiniscus siticulosus</v>
      </c>
      <c r="B6" s="79" t="str">
        <f t="shared" si="0"/>
        <v>AU.080</v>
      </c>
      <c r="C6" s="100">
        <f>larvae!J1</f>
        <v>5</v>
      </c>
      <c r="D6" s="101">
        <f>IF(larvae!J3&gt;0,larvae!J3,"")</f>
        <v>110</v>
      </c>
      <c r="E6" s="111" t="str">
        <f>IF(larvae!J4&gt;0,larvae!J4,"")</f>
        <v/>
      </c>
      <c r="F6" s="111" t="str">
        <f>IF(larvae!J6&gt;0,larvae!J6,"")</f>
        <v/>
      </c>
      <c r="G6" s="111" t="str">
        <f>IF(larvae!J7&gt;0,larvae!J7,"")</f>
        <v/>
      </c>
      <c r="H6" s="111" t="str">
        <f>IF(larvae!J8&gt;0,larvae!J8,"")</f>
        <v/>
      </c>
      <c r="I6" s="111" t="str">
        <f>IF(larvae!J9&gt;0,larvae!J9,"")</f>
        <v/>
      </c>
      <c r="J6" s="111" t="str">
        <f>IF(larvae!J10&gt;0,larvae!J10,"")</f>
        <v/>
      </c>
      <c r="K6" s="110" t="str">
        <f>IF(larvae!J11&gt;0,larvae!J11,"")</f>
        <v/>
      </c>
      <c r="L6" s="111" t="str">
        <f>IF(larvae!J13&gt;0,larvae!J13,"")</f>
        <v/>
      </c>
      <c r="M6" s="111" t="str">
        <f>IF(larvae!J14&gt;0,larvae!J14,"")</f>
        <v/>
      </c>
      <c r="N6" s="111" t="str">
        <f>IF(larvae!J15&gt;0,larvae!J15,"")</f>
        <v/>
      </c>
      <c r="O6" s="111" t="str">
        <f>IF(larvae!J16&gt;0,larvae!J16,"")</f>
        <v/>
      </c>
      <c r="P6" s="111" t="str">
        <f>IF(larvae!J17&gt;0,larvae!J17,"")</f>
        <v/>
      </c>
      <c r="Q6" s="111" t="str">
        <f>IF(larvae!J18&gt;0,larvae!J18,"")</f>
        <v/>
      </c>
      <c r="R6" s="111" t="str">
        <f>IF(larvae!J19&gt;0,larvae!J19,"")</f>
        <v/>
      </c>
      <c r="S6" s="111" t="str">
        <f>IF(larvae!J21&gt;0,larvae!J21,"")</f>
        <v/>
      </c>
      <c r="T6" s="111" t="str">
        <f>IF(larvae!J22&gt;0,larvae!J22,"")</f>
        <v/>
      </c>
      <c r="U6" s="110" t="str">
        <f>IF(larvae!J23&gt;0,larvae!J23,"")</f>
        <v/>
      </c>
      <c r="V6" s="111" t="str">
        <f>IF(larvae!J25&gt;0,larvae!J25,"")</f>
        <v/>
      </c>
      <c r="W6" s="111" t="str">
        <f>IF(larvae!J26&gt;0,larvae!J26,"")</f>
        <v/>
      </c>
      <c r="X6" s="110" t="str">
        <f>IF(larvae!J27&gt;0,larvae!J27,"")</f>
        <v/>
      </c>
      <c r="Y6" s="111" t="str">
        <f>IF(larvae!J29&gt;0,larvae!J29,"")</f>
        <v/>
      </c>
      <c r="Z6" s="109" t="str">
        <f>IF(larvae!J30&gt;0,larvae!J30,"")</f>
        <v/>
      </c>
      <c r="AA6" s="110" t="str">
        <f>IF(larvae!J31&gt;0,larvae!J31,"")</f>
        <v/>
      </c>
      <c r="AB6" s="109" t="str">
        <f>IF(larvae!J33&gt;0,larvae!J33,"")</f>
        <v/>
      </c>
      <c r="AC6" s="109" t="str">
        <f>IF(larvae!J34&gt;0,larvae!J34,"")</f>
        <v/>
      </c>
      <c r="AD6" s="110" t="str">
        <f>IF(larvae!J35&gt;0,larvae!J35,"")</f>
        <v/>
      </c>
    </row>
  </sheetData>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66FF66"/>
  </sheetPr>
  <dimension ref="A1:W5"/>
  <sheetViews>
    <sheetView zoomScaleNormal="100" workbookViewId="0">
      <pane xSplit="3" ySplit="1" topLeftCell="D2" activePane="bottomRight" state="frozen"/>
      <selection pane="topRight"/>
      <selection pane="bottomLeft"/>
      <selection pane="bottomRight"/>
    </sheetView>
  </sheetViews>
  <sheetFormatPr defaultColWidth="9.140625" defaultRowHeight="12.75" x14ac:dyDescent="0.2"/>
  <cols>
    <col min="1" max="1" width="20.42578125" style="147" bestFit="1" customWidth="1"/>
    <col min="2" max="2" width="16.85546875" style="80" customWidth="1"/>
    <col min="3" max="3" width="9.140625" style="66"/>
    <col min="4" max="4" width="9.140625" style="64" customWidth="1"/>
    <col min="5" max="15" width="9.140625" style="64"/>
    <col min="16" max="23" width="6.7109375" style="64" customWidth="1"/>
    <col min="24" max="16384" width="9.140625" style="64"/>
  </cols>
  <sheetData>
    <row r="1" spans="1:23" ht="38.25" x14ac:dyDescent="0.2">
      <c r="A1" s="145" t="s">
        <v>52</v>
      </c>
      <c r="B1" s="81" t="s">
        <v>53</v>
      </c>
      <c r="C1" s="67" t="s">
        <v>37</v>
      </c>
      <c r="D1" s="82" t="s">
        <v>4</v>
      </c>
      <c r="E1" s="82" t="s">
        <v>38</v>
      </c>
      <c r="F1" s="82" t="s">
        <v>39</v>
      </c>
      <c r="G1" s="82" t="s">
        <v>40</v>
      </c>
      <c r="H1" s="82" t="s">
        <v>41</v>
      </c>
      <c r="I1" s="82" t="s">
        <v>42</v>
      </c>
      <c r="J1" s="82" t="s">
        <v>73</v>
      </c>
      <c r="K1" s="82" t="s">
        <v>76</v>
      </c>
      <c r="L1" s="82" t="s">
        <v>77</v>
      </c>
      <c r="M1" s="82" t="s">
        <v>75</v>
      </c>
      <c r="N1" s="82" t="s">
        <v>5</v>
      </c>
      <c r="O1" s="82" t="s">
        <v>6</v>
      </c>
      <c r="P1" s="82" t="s">
        <v>54</v>
      </c>
      <c r="Q1" s="82" t="s">
        <v>55</v>
      </c>
      <c r="R1" s="82" t="s">
        <v>57</v>
      </c>
      <c r="S1" s="82" t="s">
        <v>58</v>
      </c>
      <c r="T1" s="82" t="s">
        <v>60</v>
      </c>
      <c r="U1" s="82" t="s">
        <v>61</v>
      </c>
      <c r="V1" s="82" t="s">
        <v>63</v>
      </c>
      <c r="W1" s="82" t="s">
        <v>64</v>
      </c>
    </row>
    <row r="2" spans="1:23" x14ac:dyDescent="0.2">
      <c r="A2" s="145" t="str">
        <f>'larvae_stats (μm)'!A$2</f>
        <v>Echiniscus siticulosus</v>
      </c>
      <c r="B2" s="78" t="str">
        <f>'larvae_stats (μm)'!B$2</f>
        <v>AU.080</v>
      </c>
      <c r="C2" s="100">
        <f>larvae!B1</f>
        <v>1</v>
      </c>
      <c r="D2" s="102">
        <f>IF(larvae!C3&gt;0,larvae!C3,"")</f>
        <v>535.86497890295357</v>
      </c>
      <c r="E2" s="113">
        <f>IF(larvae!C6&gt;0,larvae!C6,"")</f>
        <v>20.67510548523207</v>
      </c>
      <c r="F2" s="113">
        <f>IF(larvae!C7&gt;0,larvae!C7,"")</f>
        <v>18.9873417721519</v>
      </c>
      <c r="G2" s="113">
        <f>IF(larvae!C8&gt;0,larvae!C8,"")</f>
        <v>34.599156118143462</v>
      </c>
      <c r="H2" s="113">
        <f>IF(larvae!C9&gt;0,larvae!C9,"")</f>
        <v>9.2827004219409286</v>
      </c>
      <c r="I2" s="113">
        <f>IF(larvae!C10&gt;0,larvae!C10,"")</f>
        <v>78.481012658227854</v>
      </c>
      <c r="J2" s="113">
        <f>IF(larvae!C13&gt;0,larvae!C13,"")</f>
        <v>11.814345991561181</v>
      </c>
      <c r="K2" s="113">
        <f>IF(larvae!C14&gt;0,larvae!C14,"")</f>
        <v>23.628691983122362</v>
      </c>
      <c r="L2" s="113">
        <f>IF(larvae!C15&gt;0,larvae!C15,"")</f>
        <v>29.957805907172997</v>
      </c>
      <c r="M2" s="113">
        <f>IF(larvae!C16&gt;0,larvae!C16,"")</f>
        <v>29.11392405063291</v>
      </c>
      <c r="N2" s="113">
        <f>IF(larvae!C17&gt;0,larvae!C17,"")</f>
        <v>8.4388185654008439</v>
      </c>
      <c r="O2" s="113">
        <f>IF(larvae!C18&gt;0,larvae!C18,"")</f>
        <v>8.4388185654008439</v>
      </c>
      <c r="P2" s="113">
        <f>IF(larvae!C21&gt;0,larvae!C21,"")</f>
        <v>29.535864978902953</v>
      </c>
      <c r="Q2" s="113">
        <f>IF(larvae!C22&gt;0,larvae!C22,"")</f>
        <v>5.9071729957805905</v>
      </c>
      <c r="R2" s="113">
        <f>IF(larvae!C25&gt;0,larvae!C25,"")</f>
        <v>28.691983122362867</v>
      </c>
      <c r="S2" s="113">
        <f>IF(larvae!C26&gt;0,larvae!C26,"")</f>
        <v>6.3291139240506329</v>
      </c>
      <c r="T2" s="113">
        <f>IF(larvae!C29&gt;0,larvae!C29,"")</f>
        <v>28.270042194092827</v>
      </c>
      <c r="U2" s="115">
        <f>IF(larvae!C30&gt;0,larvae!C30,"")</f>
        <v>5.485232067510549</v>
      </c>
      <c r="V2" s="115">
        <f>IF(larvae!C33&gt;0,larvae!C33,"")</f>
        <v>29.957805907172997</v>
      </c>
      <c r="W2" s="115" t="str">
        <f>IF(larvae!C34&gt;0,larvae!C34,"")</f>
        <v/>
      </c>
    </row>
    <row r="3" spans="1:23" x14ac:dyDescent="0.2">
      <c r="A3" s="145" t="str">
        <f>'larvae_stats (μm)'!A$2</f>
        <v>Echiniscus siticulosus</v>
      </c>
      <c r="B3" s="78" t="str">
        <f>'larvae_stats (μm)'!B$2</f>
        <v>AU.080</v>
      </c>
      <c r="C3" s="100">
        <f>larvae!D1</f>
        <v>2</v>
      </c>
      <c r="D3" s="102">
        <f>IF(larvae!E3&gt;0,larvae!E3,"")</f>
        <v>502.10970464135028</v>
      </c>
      <c r="E3" s="115" t="str">
        <f>IF(larvae!E6&gt;0,larvae!E6,"")</f>
        <v/>
      </c>
      <c r="F3" s="115">
        <f>IF(larvae!E7&gt;0,larvae!E7,"")</f>
        <v>12.236286919831224</v>
      </c>
      <c r="G3" s="115">
        <f>IF(larvae!E8&gt;0,larvae!E8,"")</f>
        <v>29.11392405063291</v>
      </c>
      <c r="H3" s="115">
        <f>IF(larvae!E9&gt;0,larvae!E9,"")</f>
        <v>10.126582278481013</v>
      </c>
      <c r="I3" s="115">
        <f>IF(larvae!E10&gt;0,larvae!E10,"")</f>
        <v>77.215189873417728</v>
      </c>
      <c r="J3" s="115">
        <f>IF(larvae!E13&gt;0,larvae!E13,"")</f>
        <v>24.472573839662449</v>
      </c>
      <c r="K3" s="115">
        <f>IF(larvae!E14&gt;0,larvae!E14,"")</f>
        <v>21.09704641350211</v>
      </c>
      <c r="L3" s="115">
        <f>IF(larvae!E15&gt;0,larvae!E15,"")</f>
        <v>76.793248945147667</v>
      </c>
      <c r="M3" s="115">
        <f>IF(larvae!E16&gt;0,larvae!E16,"")</f>
        <v>25.738396624472571</v>
      </c>
      <c r="N3" s="115">
        <f>IF(larvae!E17&gt;0,larvae!E17,"")</f>
        <v>7.59493670886076</v>
      </c>
      <c r="O3" s="115">
        <f>IF(larvae!E18&gt;0,larvae!E18,"")</f>
        <v>8.0168776371308006</v>
      </c>
      <c r="P3" s="115">
        <f>IF(larvae!E21&gt;0,larvae!E21,"")</f>
        <v>29.535864978902953</v>
      </c>
      <c r="Q3" s="115">
        <f>IF(larvae!E22&gt;0,larvae!E22,"")</f>
        <v>5.9071729957805905</v>
      </c>
      <c r="R3" s="115">
        <f>IF(larvae!E25&gt;0,larvae!E25,"")</f>
        <v>28.270042194092827</v>
      </c>
      <c r="S3" s="115">
        <f>IF(larvae!E26&gt;0,larvae!E26,"")</f>
        <v>6.7510548523206761</v>
      </c>
      <c r="T3" s="115">
        <f>IF(larvae!E29&gt;0,larvae!E29,"")</f>
        <v>29.535864978902953</v>
      </c>
      <c r="U3" s="115">
        <f>IF(larvae!E30&gt;0,larvae!E30,"")</f>
        <v>5.9071729957805905</v>
      </c>
      <c r="V3" s="115">
        <f>IF(larvae!E33&gt;0,larvae!E33,"")</f>
        <v>31.645569620253166</v>
      </c>
      <c r="W3" s="115" t="str">
        <f>IF(larvae!E34&gt;0,larvae!E34,"")</f>
        <v/>
      </c>
    </row>
    <row r="4" spans="1:23" x14ac:dyDescent="0.2">
      <c r="A4" s="145" t="str">
        <f>'larvae_stats (μm)'!A$2</f>
        <v>Echiniscus siticulosus</v>
      </c>
      <c r="B4" s="78" t="str">
        <f>'larvae_stats (μm)'!B$2</f>
        <v>AU.080</v>
      </c>
      <c r="C4" s="100">
        <f>larvae!F1</f>
        <v>3</v>
      </c>
      <c r="D4" s="102">
        <f>IF(larvae!G3&gt;0,larvae!G3,"")</f>
        <v>492.53731343283579</v>
      </c>
      <c r="E4" s="115">
        <f>IF(larvae!G6&gt;0,larvae!G6,"")</f>
        <v>18.28358208955224</v>
      </c>
      <c r="F4" s="115">
        <f>IF(larvae!G7&gt;0,larvae!G7,"")</f>
        <v>14.55223880597015</v>
      </c>
      <c r="G4" s="115">
        <f>IF(larvae!G8&gt;0,larvae!G8,"")</f>
        <v>31.71641791044776</v>
      </c>
      <c r="H4" s="115">
        <f>IF(larvae!G9&gt;0,larvae!G9,"")</f>
        <v>13.432835820895523</v>
      </c>
      <c r="I4" s="115">
        <f>IF(larvae!G10&gt;0,larvae!G10,"")</f>
        <v>53.358208955223887</v>
      </c>
      <c r="J4" s="115">
        <f>IF(larvae!G13&gt;0,larvae!G13,"")</f>
        <v>12.686567164179104</v>
      </c>
      <c r="K4" s="115">
        <f>IF(larvae!G14&gt;0,larvae!G14,"")</f>
        <v>13.432835820895523</v>
      </c>
      <c r="L4" s="115">
        <f>IF(larvae!G15&gt;0,larvae!G15,"")</f>
        <v>9.3283582089552226</v>
      </c>
      <c r="M4" s="115">
        <f>IF(larvae!G16&gt;0,larvae!G16,"")</f>
        <v>13.059701492537313</v>
      </c>
      <c r="N4" s="115">
        <f>IF(larvae!G17&gt;0,larvae!G17,"")</f>
        <v>9.3283582089552226</v>
      </c>
      <c r="O4" s="115">
        <f>IF(larvae!G18&gt;0,larvae!G18,"")</f>
        <v>8.5820895522388057</v>
      </c>
      <c r="P4" s="115">
        <f>IF(larvae!G21&gt;0,larvae!G21,"")</f>
        <v>28.35820895522388</v>
      </c>
      <c r="Q4" s="115">
        <f>IF(larvae!G22&gt;0,larvae!G22,"")</f>
        <v>4.8507462686567164</v>
      </c>
      <c r="R4" s="115">
        <f>IF(larvae!G25&gt;0,larvae!G25,"")</f>
        <v>28.35820895522388</v>
      </c>
      <c r="S4" s="115">
        <f>IF(larvae!G26&gt;0,larvae!G26,"")</f>
        <v>4.4776119402985071</v>
      </c>
      <c r="T4" s="115">
        <f>IF(larvae!G29&gt;0,larvae!G29,"")</f>
        <v>27.238805970149254</v>
      </c>
      <c r="U4" s="115">
        <f>IF(larvae!G30&gt;0,larvae!G30,"")</f>
        <v>4.8507462686567164</v>
      </c>
      <c r="V4" s="115">
        <f>IF(larvae!G33&gt;0,larvae!G33,"")</f>
        <v>32.089552238805972</v>
      </c>
      <c r="W4" s="115" t="str">
        <f>IF(larvae!G34&gt;0,larvae!G34,"")</f>
        <v/>
      </c>
    </row>
    <row r="5" spans="1:23" x14ac:dyDescent="0.2">
      <c r="A5" s="145" t="str">
        <f>'larvae_stats (μm)'!A$2</f>
        <v>Echiniscus siticulosus</v>
      </c>
      <c r="B5" s="78" t="str">
        <f>'larvae_stats (μm)'!B$2</f>
        <v>AU.080</v>
      </c>
      <c r="C5" s="100">
        <f>larvae!H1</f>
        <v>4</v>
      </c>
      <c r="D5" s="102">
        <f>IF(larvae!I3&gt;0,larvae!I3,"")</f>
        <v>470.11952191235054</v>
      </c>
      <c r="E5" s="115">
        <f>IF(larvae!I6&gt;0,larvae!I6,"")</f>
        <v>20.318725099601593</v>
      </c>
      <c r="F5" s="115">
        <f>IF(larvae!I7&gt;0,larvae!I7,"")</f>
        <v>13.944223107569719</v>
      </c>
      <c r="G5" s="115">
        <f>IF(larvae!I8&gt;0,larvae!I8,"")</f>
        <v>39.840637450199203</v>
      </c>
      <c r="H5" s="115">
        <f>IF(larvae!I9&gt;0,larvae!I9,"")</f>
        <v>9.5617529880478074</v>
      </c>
      <c r="I5" s="115">
        <f>IF(larvae!I10&gt;0,larvae!I10,"")</f>
        <v>80.876494023904371</v>
      </c>
      <c r="J5" s="115">
        <f>IF(larvae!I13&gt;0,larvae!I13,"")</f>
        <v>15.53784860557769</v>
      </c>
      <c r="K5" s="115">
        <f>IF(larvae!I14&gt;0,larvae!I14,"")</f>
        <v>16.334661354581669</v>
      </c>
      <c r="L5" s="115">
        <f>IF(larvae!I15&gt;0,larvae!I15,"")</f>
        <v>33.466135458167329</v>
      </c>
      <c r="M5" s="115">
        <f>IF(larvae!I16&gt;0,larvae!I16,"")</f>
        <v>30.278884462151389</v>
      </c>
      <c r="N5" s="115">
        <f>IF(larvae!I17&gt;0,larvae!I17,"")</f>
        <v>8.7649402390438258</v>
      </c>
      <c r="O5" s="115">
        <f>IF(larvae!I18&gt;0,larvae!I18,"")</f>
        <v>8.3665338645418323</v>
      </c>
      <c r="P5" s="115">
        <f>IF(larvae!I21&gt;0,larvae!I21,"")</f>
        <v>29.880478087649397</v>
      </c>
      <c r="Q5" s="115">
        <f>IF(larvae!I22&gt;0,larvae!I22,"")</f>
        <v>4.7808764940239037</v>
      </c>
      <c r="R5" s="115">
        <f>IF(larvae!I25&gt;0,larvae!I25,"")</f>
        <v>27.888446215139439</v>
      </c>
      <c r="S5" s="115">
        <f>IF(larvae!I26&gt;0,larvae!I26,"")</f>
        <v>4.3824701195219129</v>
      </c>
      <c r="T5" s="115">
        <f>IF(larvae!I29&gt;0,larvae!I29,"")</f>
        <v>27.888446215139439</v>
      </c>
      <c r="U5" s="115">
        <f>IF(larvae!I30&gt;0,larvae!I30,"")</f>
        <v>5.1792828685258963</v>
      </c>
      <c r="V5" s="115">
        <f>IF(larvae!I33&gt;0,larvae!I33,"")</f>
        <v>32.669322709163339</v>
      </c>
      <c r="W5" s="115" t="str">
        <f>IF(larvae!I34&gt;0,larvae!I34,"")</f>
        <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18" customWidth="1"/>
    <col min="2" max="2" width="20.42578125" style="118" bestFit="1" customWidth="1"/>
    <col min="3" max="3" width="3.7109375" style="118" customWidth="1"/>
    <col min="4" max="4" width="55.85546875" style="118" customWidth="1"/>
    <col min="5" max="16384" width="8.85546875" style="118"/>
  </cols>
  <sheetData>
    <row r="2" spans="2:4" x14ac:dyDescent="0.3">
      <c r="B2" s="117" t="s">
        <v>52</v>
      </c>
      <c r="D2" s="119" t="s">
        <v>105</v>
      </c>
    </row>
    <row r="3" spans="2:4" x14ac:dyDescent="0.3">
      <c r="B3" s="117" t="s">
        <v>53</v>
      </c>
      <c r="D3" s="120" t="s">
        <v>83</v>
      </c>
    </row>
    <row r="4" spans="2:4" x14ac:dyDescent="0.3">
      <c r="B4" s="117" t="s">
        <v>79</v>
      </c>
      <c r="D4" s="120" t="s">
        <v>84</v>
      </c>
    </row>
    <row r="5" spans="2:4" x14ac:dyDescent="0.3">
      <c r="B5" s="121"/>
      <c r="D5" s="122"/>
    </row>
    <row r="6" spans="2:4" x14ac:dyDescent="0.3">
      <c r="B6" s="117" t="s">
        <v>80</v>
      </c>
      <c r="D6" s="120" t="s">
        <v>104</v>
      </c>
    </row>
    <row r="7" spans="2:4" x14ac:dyDescent="0.3">
      <c r="B7" s="117" t="s">
        <v>81</v>
      </c>
      <c r="D7" s="120" t="s">
        <v>85</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X50"/>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6.5" customHeight="1" x14ac:dyDescent="0.2">
      <c r="A1" s="5" t="s">
        <v>12</v>
      </c>
      <c r="B1" s="134" t="s">
        <v>9</v>
      </c>
      <c r="C1" s="134"/>
      <c r="D1" s="134">
        <v>2</v>
      </c>
      <c r="E1" s="134"/>
      <c r="F1" s="134">
        <v>3</v>
      </c>
      <c r="G1" s="134"/>
      <c r="H1" s="134">
        <v>4</v>
      </c>
      <c r="I1" s="134"/>
      <c r="J1" s="134">
        <v>5</v>
      </c>
      <c r="K1" s="134"/>
      <c r="L1" s="134">
        <v>6</v>
      </c>
      <c r="M1" s="134"/>
      <c r="N1" s="134">
        <v>7</v>
      </c>
      <c r="O1" s="134"/>
      <c r="P1" s="134">
        <v>8</v>
      </c>
      <c r="Q1" s="134"/>
      <c r="R1" s="134">
        <v>9</v>
      </c>
      <c r="S1" s="134"/>
      <c r="T1" s="134">
        <v>10</v>
      </c>
      <c r="U1" s="134"/>
      <c r="V1" s="134">
        <v>11</v>
      </c>
      <c r="W1" s="134"/>
      <c r="X1" s="133">
        <v>12</v>
      </c>
      <c r="Y1" s="133"/>
      <c r="Z1" s="133">
        <v>13</v>
      </c>
      <c r="AA1" s="133"/>
      <c r="AB1" s="133">
        <v>14</v>
      </c>
      <c r="AC1" s="133"/>
      <c r="AD1" s="133">
        <v>15</v>
      </c>
      <c r="AE1" s="133"/>
      <c r="AF1" s="133">
        <v>16</v>
      </c>
      <c r="AG1" s="133"/>
      <c r="AH1" s="133">
        <v>17</v>
      </c>
      <c r="AI1" s="133"/>
      <c r="AJ1" s="133">
        <v>18</v>
      </c>
      <c r="AK1" s="133"/>
      <c r="AL1" s="133">
        <v>19</v>
      </c>
      <c r="AM1" s="133"/>
      <c r="AN1" s="133">
        <v>20</v>
      </c>
      <c r="AO1" s="133"/>
      <c r="AP1" s="133">
        <v>21</v>
      </c>
      <c r="AQ1" s="133"/>
      <c r="AR1" s="133">
        <v>22</v>
      </c>
      <c r="AS1" s="133"/>
      <c r="AT1" s="133">
        <v>23</v>
      </c>
      <c r="AU1" s="133"/>
      <c r="AV1" s="133">
        <v>24</v>
      </c>
      <c r="AW1" s="133"/>
      <c r="AX1" s="133">
        <v>25</v>
      </c>
      <c r="AY1" s="133"/>
      <c r="AZ1" s="133">
        <v>26</v>
      </c>
      <c r="BA1" s="133"/>
      <c r="BB1" s="133">
        <v>27</v>
      </c>
      <c r="BC1" s="133"/>
      <c r="BD1" s="133">
        <v>28</v>
      </c>
      <c r="BE1" s="133"/>
      <c r="BF1" s="133">
        <v>29</v>
      </c>
      <c r="BG1" s="133"/>
      <c r="BH1" s="133">
        <v>30</v>
      </c>
      <c r="BI1" s="133"/>
      <c r="BK1" s="135" t="s">
        <v>10</v>
      </c>
      <c r="BL1" s="137" t="s">
        <v>2</v>
      </c>
      <c r="BM1" s="139" t="s">
        <v>11</v>
      </c>
      <c r="BN1" s="139"/>
      <c r="BO1" s="139"/>
      <c r="BP1" s="139"/>
      <c r="BQ1" s="139"/>
      <c r="BR1" s="140"/>
      <c r="BS1" s="139" t="s">
        <v>0</v>
      </c>
      <c r="BT1" s="140"/>
      <c r="BU1" s="139" t="s">
        <v>1</v>
      </c>
      <c r="BV1" s="141"/>
      <c r="BW1" s="139" t="s">
        <v>8</v>
      </c>
      <c r="BX1" s="139"/>
    </row>
    <row r="2" spans="1:76" ht="16.5" customHeight="1" x14ac:dyDescent="0.2">
      <c r="A2" s="7" t="s">
        <v>10</v>
      </c>
      <c r="B2" s="8" t="s">
        <v>13</v>
      </c>
      <c r="C2" s="9" t="s">
        <v>36</v>
      </c>
      <c r="D2" s="8" t="s">
        <v>13</v>
      </c>
      <c r="E2" s="9" t="s">
        <v>36</v>
      </c>
      <c r="F2" s="8" t="s">
        <v>13</v>
      </c>
      <c r="G2" s="9" t="s">
        <v>36</v>
      </c>
      <c r="H2" s="8" t="s">
        <v>13</v>
      </c>
      <c r="I2" s="9" t="s">
        <v>36</v>
      </c>
      <c r="J2" s="8" t="s">
        <v>13</v>
      </c>
      <c r="K2" s="9" t="s">
        <v>36</v>
      </c>
      <c r="L2" s="8" t="s">
        <v>13</v>
      </c>
      <c r="M2" s="9" t="s">
        <v>36</v>
      </c>
      <c r="N2" s="8" t="s">
        <v>13</v>
      </c>
      <c r="O2" s="9" t="s">
        <v>36</v>
      </c>
      <c r="P2" s="8" t="s">
        <v>13</v>
      </c>
      <c r="Q2" s="9" t="s">
        <v>36</v>
      </c>
      <c r="R2" s="8" t="s">
        <v>13</v>
      </c>
      <c r="S2" s="9" t="s">
        <v>36</v>
      </c>
      <c r="T2" s="8" t="s">
        <v>13</v>
      </c>
      <c r="U2" s="9" t="s">
        <v>36</v>
      </c>
      <c r="V2" s="8" t="s">
        <v>13</v>
      </c>
      <c r="W2" s="9" t="s">
        <v>36</v>
      </c>
      <c r="X2" s="8" t="s">
        <v>13</v>
      </c>
      <c r="Y2" s="9" t="s">
        <v>36</v>
      </c>
      <c r="Z2" s="8" t="s">
        <v>13</v>
      </c>
      <c r="AA2" s="9" t="s">
        <v>36</v>
      </c>
      <c r="AB2" s="8" t="s">
        <v>13</v>
      </c>
      <c r="AC2" s="9" t="s">
        <v>36</v>
      </c>
      <c r="AD2" s="8" t="s">
        <v>13</v>
      </c>
      <c r="AE2" s="9" t="s">
        <v>36</v>
      </c>
      <c r="AF2" s="8" t="s">
        <v>13</v>
      </c>
      <c r="AG2" s="9" t="s">
        <v>36</v>
      </c>
      <c r="AH2" s="8" t="s">
        <v>13</v>
      </c>
      <c r="AI2" s="9" t="s">
        <v>36</v>
      </c>
      <c r="AJ2" s="8" t="s">
        <v>13</v>
      </c>
      <c r="AK2" s="9" t="s">
        <v>36</v>
      </c>
      <c r="AL2" s="8" t="s">
        <v>13</v>
      </c>
      <c r="AM2" s="9" t="s">
        <v>36</v>
      </c>
      <c r="AN2" s="8" t="s">
        <v>13</v>
      </c>
      <c r="AO2" s="9" t="s">
        <v>36</v>
      </c>
      <c r="AP2" s="8" t="s">
        <v>13</v>
      </c>
      <c r="AQ2" s="9" t="s">
        <v>36</v>
      </c>
      <c r="AR2" s="8" t="s">
        <v>13</v>
      </c>
      <c r="AS2" s="9" t="s">
        <v>36</v>
      </c>
      <c r="AT2" s="8" t="s">
        <v>13</v>
      </c>
      <c r="AU2" s="9" t="s">
        <v>36</v>
      </c>
      <c r="AV2" s="8" t="s">
        <v>13</v>
      </c>
      <c r="AW2" s="9" t="s">
        <v>36</v>
      </c>
      <c r="AX2" s="8" t="s">
        <v>13</v>
      </c>
      <c r="AY2" s="9" t="s">
        <v>36</v>
      </c>
      <c r="AZ2" s="8" t="s">
        <v>13</v>
      </c>
      <c r="BA2" s="9" t="s">
        <v>36</v>
      </c>
      <c r="BB2" s="8" t="s">
        <v>13</v>
      </c>
      <c r="BC2" s="9" t="s">
        <v>36</v>
      </c>
      <c r="BD2" s="8" t="s">
        <v>13</v>
      </c>
      <c r="BE2" s="9" t="s">
        <v>36</v>
      </c>
      <c r="BF2" s="8" t="s">
        <v>13</v>
      </c>
      <c r="BG2" s="9" t="s">
        <v>36</v>
      </c>
      <c r="BH2" s="8" t="s">
        <v>13</v>
      </c>
      <c r="BI2" s="9" t="s">
        <v>36</v>
      </c>
      <c r="BK2" s="136"/>
      <c r="BL2" s="138"/>
      <c r="BM2" s="142" t="s">
        <v>13</v>
      </c>
      <c r="BN2" s="142"/>
      <c r="BO2" s="142"/>
      <c r="BP2" s="143" t="s">
        <v>36</v>
      </c>
      <c r="BQ2" s="143"/>
      <c r="BR2" s="144"/>
      <c r="BS2" s="59" t="s">
        <v>13</v>
      </c>
      <c r="BT2" s="60" t="s">
        <v>36</v>
      </c>
      <c r="BU2" s="59" t="s">
        <v>13</v>
      </c>
      <c r="BV2" s="61" t="s">
        <v>36</v>
      </c>
      <c r="BW2" s="59" t="s">
        <v>13</v>
      </c>
      <c r="BX2" s="62" t="s">
        <v>36</v>
      </c>
    </row>
    <row r="3" spans="1:76" ht="16.5" customHeight="1" x14ac:dyDescent="0.2">
      <c r="A3" s="10" t="s">
        <v>4</v>
      </c>
      <c r="B3" s="11">
        <v>205</v>
      </c>
      <c r="C3" s="1">
        <f>IF(AND((B3&gt;0),(B$4&gt;0)),(B3/B$4*100),"")</f>
        <v>412.47484909456739</v>
      </c>
      <c r="D3" s="11">
        <v>203</v>
      </c>
      <c r="E3" s="1">
        <f>IF(AND((D3&gt;0),(D$4&gt;0)),(D3/D$4*100),"")</f>
        <v>425.57651991614256</v>
      </c>
      <c r="F3" s="11">
        <v>216</v>
      </c>
      <c r="G3" s="1">
        <f>IF(AND((F3&gt;0),(F$4&gt;0)),(F3/F$4*100),"")</f>
        <v>463.51931330472098</v>
      </c>
      <c r="H3" s="11">
        <v>215</v>
      </c>
      <c r="I3" s="1">
        <f>IF(AND((H3&gt;0),(H$4&gt;0)),(H3/H$4*100),"")</f>
        <v>453.58649789029533</v>
      </c>
      <c r="J3" s="11">
        <v>224</v>
      </c>
      <c r="K3" s="1">
        <f>IF(AND((J3&gt;0),(J$4&gt;0)),(J3/J$4*100),"")</f>
        <v>468.61924686192475</v>
      </c>
      <c r="L3" s="11">
        <v>193</v>
      </c>
      <c r="M3" s="1">
        <f>IF(AND((L3&gt;0),(L$4&gt;0)),(L3/L$4*100),"")</f>
        <v>456.26477541371162</v>
      </c>
      <c r="N3" s="11">
        <v>201</v>
      </c>
      <c r="O3" s="1">
        <f>IF(AND((N3&gt;0),(N$4&gt;0)),(N3/N$4*100),"")</f>
        <v>436.00867678958781</v>
      </c>
      <c r="P3" s="11">
        <v>239</v>
      </c>
      <c r="Q3" s="1">
        <f>IF(AND((P3&gt;0),(P$4&gt;0)),(P3/P$4*100),"")</f>
        <v>491.76954732510285</v>
      </c>
      <c r="R3" s="11">
        <v>236</v>
      </c>
      <c r="S3" s="1">
        <f>IF(AND((R3&gt;0),(R$4&gt;0)),(R3/R$4*100),"")</f>
        <v>477.73279352226723</v>
      </c>
      <c r="T3" s="11">
        <v>212</v>
      </c>
      <c r="U3" s="1">
        <f>IF(AND((T3&gt;0),(T$4&gt;0)),(T3/T$4*100),"")</f>
        <v>494.17249417249423</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10</v>
      </c>
      <c r="BM3" s="21">
        <f>IF(SUM(B3,D3,F3,H3,J3,L3,N3,P3,R3,T3,V3,X3,Z3,AB3,AD3,AF3,AH3,AJ3,AL3,AN3,AP3,AR3,AT3,AV3,AX3,AZ3,BB3,BD3,BF3,BH3)&gt;0,MIN(B3,D3,F3,H3,J3,L3,N3,P3,R3,T3,V3,X3,Z3,AB3,AD3,AF3,AH3,AJ3,AL3,AN3,AP3,AR3,AT3,AV3,AX3,AZ3,BB3,BD3,BF3,BH3),"")</f>
        <v>193</v>
      </c>
      <c r="BN3" s="22" t="str">
        <f>IF(COUNT(BM3)&gt;0,"–","?")</f>
        <v>–</v>
      </c>
      <c r="BO3" s="23">
        <f>IF(SUM(B3,D3,F3,H3,J3,L3,N3,P3,R3,T3,V3,X3,Z3,AB3,AD3,AF3,AH3,AJ3,AL3,AN3,AP3,AR3,AT3,AV3,AX3,AZ3,BB3,BD3,BF3,BH3)&gt;0,MAX(B3,D3,F3,H3,J3,L3,N3,P3,R3,T3,V3,X3,Z3,AB3,AD3,AF3,AH3,AJ3,AL3,AN3,AP3,AR3,AT3,AV3,AX3,AZ3,BB3,BD3,BF3,BH3),"")</f>
        <v>239</v>
      </c>
      <c r="BP3" s="24">
        <f>IF(SUM(C3,E3,G3,I3,K3,M3,O3,Q3,S3,U3,W3,Y3,AA3,AC3,AE3,AG3,AI3,AK3,AM3,AO3,AQ3,AS3,AU3,AW3,AY3,BA3,BC3,BE3,BG3,BI3)&gt;0,MIN(C3,E3,G3,I3,K3,M3,O3,Q3,S3,U3,W3,Y3,AA3,AC3,AE3,AG3,AI3,AK3,AM3,AO3,AQ3,AS3,AU3,AW3,AY3,BA3,BC3,BE3,BG3,BI3),"")</f>
        <v>412.47484909456739</v>
      </c>
      <c r="BQ3" s="25" t="str">
        <f>IF(COUNT(BP3)&gt;0,"–","?")</f>
        <v>–</v>
      </c>
      <c r="BR3" s="26">
        <f>IF(SUM(C3,E3,G3,I3,K3,M3,O3,Q3,S3,U3,W3,Y3,AA3,AC3,AE3,AG3,AI3,AK3,AM3,AO3,AQ3,AS3,AU3,AW3,AY3,BA3,BC3,BE3,BG3,BI3)&gt;0,MAX(C3,E3,G3,I3,K3,M3,O3,Q3,S3,U3,W3,Y3,AA3,AC3,AE3,AG3,AI3,AK3,AM3,AO3,AQ3,AS3,AU3,AW3,AY3,BA3,BC3,BE3,BG3,BI3),"")</f>
        <v>494.17249417249423</v>
      </c>
      <c r="BS3" s="27">
        <f>IF(SUM(B3,D3,F3,H3,J3,L3,N3,P3,R3,T3,V3,X3,Z3,AB3,AD3,AF3,AH3,AJ3,AL3,AN3,AP3,AR3,AT3,AV3,AX3,AZ3,BB3,BD3,BF3,BH3)&gt;0,AVERAGE(B3,D3,F3,H3,J3,L3,N3,P3,R3,T3,V3,X3,Z3,AB3,AD3,AF3,AH3,AJ3,AL3,AN3,AP3,AR3,AT3,AV3,AX3,AZ3,BB3,BD3,BF3,BH3),"?")</f>
        <v>214.4</v>
      </c>
      <c r="BT3" s="28">
        <f>IF(SUM(C3,E3,G3,I3,K3,M3,O3,Q3,S3,U3,W3,Y3,AA3,AC3,AE3,AG3,AI3,AK3,AM3,AO3,AQ3,AS3,AU3,AW3,AY3,BA3,BC3,BE3,BG3,BI3)&gt;0,AVERAGE(C3,E3,G3,I3,K3,M3,O3,Q3,S3,U3,W3,Y3,AA3,AC3,AE3,AG3,AI3,AK3,AM3,AO3,AQ3,AS3,AU3,AW3,AY3,BA3,BC3,BE3,BG3,BI3),"?")</f>
        <v>457.97247142908145</v>
      </c>
      <c r="BU3" s="22">
        <f>IF(COUNT(B3,D3,F3,H3,J3,L3,N3,P3,R3,T3,V3,X3,Z3,AB3,AD3,AF3,AH3,AJ3,AL3,AN3,AP3,AR3,AT3,AV3,AX3,AZ3,BB3,BD3,BF3,BH3)&gt;1,STDEV(B3,D3,F3,H3,J3,L3,N3,P3,R3,T3,V3,X3,Z3,AB3,AD3,AF3,AH3,AJ3,AL3,AN3,AP3,AR3,AT3,AV3,AX3,AZ3,BB3,BD3,BF3,BH3),"?")</f>
        <v>15.012587311245779</v>
      </c>
      <c r="BV3" s="29">
        <f>IF(COUNT(C3,E3,G3,I3,K3,M3,O3,Q3,S3,U3,W3,Y3,AA3,AC3,AE3,AG3,AI3,AK3,AM3,AO3,AQ3,AS3,AU3,AW3,AY3,BA3,BC3,BE3,BG3,BI3)&gt;1,STDEV(C3,E3,G3,I3,K3,M3,O3,Q3,S3,U3,W3,Y3,AA3,AC3,AE3,AG3,AI3,AK3,AM3,AO3,AQ3,AS3,AU3,AW3,AY3,BA3,BC3,BE3,BG3,BI3),"?")</f>
        <v>27.10344007262767</v>
      </c>
      <c r="BW3" s="22">
        <f>IF(COUNT(B3)&gt;0,B3,"?")</f>
        <v>205</v>
      </c>
      <c r="BX3" s="25">
        <f>IF(COUNT(C3)&gt;0,C3,"?")</f>
        <v>412.47484909456739</v>
      </c>
    </row>
    <row r="4" spans="1:76" ht="16.5" customHeight="1" x14ac:dyDescent="0.2">
      <c r="A4" s="13" t="s">
        <v>25</v>
      </c>
      <c r="B4" s="14">
        <v>49.7</v>
      </c>
      <c r="C4" s="2" t="s">
        <v>3</v>
      </c>
      <c r="D4" s="14">
        <v>47.7</v>
      </c>
      <c r="E4" s="2" t="s">
        <v>3</v>
      </c>
      <c r="F4" s="14">
        <v>46.6</v>
      </c>
      <c r="G4" s="2" t="s">
        <v>3</v>
      </c>
      <c r="H4" s="14">
        <v>47.4</v>
      </c>
      <c r="I4" s="2" t="s">
        <v>3</v>
      </c>
      <c r="J4" s="14">
        <v>47.8</v>
      </c>
      <c r="K4" s="2" t="s">
        <v>3</v>
      </c>
      <c r="L4" s="14">
        <v>42.3</v>
      </c>
      <c r="M4" s="2" t="s">
        <v>3</v>
      </c>
      <c r="N4" s="14">
        <v>46.1</v>
      </c>
      <c r="O4" s="2" t="s">
        <v>3</v>
      </c>
      <c r="P4" s="14">
        <v>48.6</v>
      </c>
      <c r="Q4" s="2" t="s">
        <v>3</v>
      </c>
      <c r="R4" s="14">
        <v>49.4</v>
      </c>
      <c r="S4" s="2" t="s">
        <v>3</v>
      </c>
      <c r="T4" s="14">
        <v>42.9</v>
      </c>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25</v>
      </c>
      <c r="BL4" s="30">
        <f t="shared" ref="BL4:BL37" si="16">COUNT(B4,D4,F4,H4,J4,L4,N4,P4,R4,T4,V4,X4,Z4,AB4,AD4,AF4,AH4,AJ4,AL4,AN4,AP4,AR4,AT4,AV4,AX4,AZ4,BB4,BD4,BF4,BH4)</f>
        <v>10</v>
      </c>
      <c r="BM4" s="31">
        <f t="shared" ref="BM4:BM37" si="17">IF(SUM(B4,D4,F4,H4,J4,L4,N4,P4,R4,T4,V4,X4,Z4,AB4,AD4,AF4,AH4,AJ4,AL4,AN4,AP4,AR4,AT4,AV4,AX4,AZ4,BB4,BD4,BF4,BH4)&gt;0,MIN(B4,D4,F4,H4,J4,L4,N4,P4,R4,T4,V4,X4,Z4,AB4,AD4,AF4,AH4,AJ4,AL4,AN4,AP4,AR4,AT4,AV4,AX4,AZ4,BB4,BD4,BF4,BH4),"")</f>
        <v>42.3</v>
      </c>
      <c r="BN4" s="32" t="str">
        <f t="shared" ref="BN4:BN37" si="18">IF(COUNT(BM4)&gt;0,"–","?")</f>
        <v>–</v>
      </c>
      <c r="BO4" s="33">
        <f t="shared" ref="BO4:BO37" si="19">IF(SUM(B4,D4,F4,H4,J4,L4,N4,P4,R4,T4,V4,X4,Z4,AB4,AD4,AF4,AH4,AJ4,AL4,AN4,AP4,AR4,AT4,AV4,AX4,AZ4,BB4,BD4,BF4,BH4)&gt;0,MAX(B4,D4,F4,H4,J4,L4,N4,P4,R4,T4,V4,X4,Z4,AB4,AD4,AF4,AH4,AJ4,AL4,AN4,AP4,AR4,AT4,AV4,AX4,AZ4,BB4,BD4,BF4,BH4),"")</f>
        <v>49.7</v>
      </c>
      <c r="BP4" s="34" t="str">
        <f t="shared" ref="BP4:BP37" si="20">IF(SUM(C4,E4,G4,I4,K4,M4,O4,Q4,S4,U4,W4,Y4,AA4,AC4,AE4,AG4,AI4,AK4,AM4,AO4,AQ4,AS4,AU4,AW4,AY4,BA4,BC4,BE4,BG4,BI4)&gt;0,MIN(C4,E4,G4,I4,K4,M4,O4,Q4,S4,U4,W4,Y4,AA4,AC4,AE4,AG4,AI4,AK4,AM4,AO4,AQ4,AS4,AU4,AW4,AY4,BA4,BC4,BE4,BG4,BI4),"")</f>
        <v/>
      </c>
      <c r="BQ4" s="6" t="s">
        <v>3</v>
      </c>
      <c r="BR4" s="36" t="str">
        <f t="shared" ref="BR4:BR37" si="21">IF(SUM(C4,E4,G4,I4,K4,M4,O4,Q4,S4,U4,W4,Y4,AA4,AC4,AE4,AG4,AI4,AK4,AM4,AO4,AQ4,AS4,AU4,AW4,AY4,BA4,BC4,BE4,BG4,BI4)&gt;0,MAX(C4,E4,G4,I4,K4,M4,O4,Q4,S4,U4,W4,Y4,AA4,AC4,AE4,AG4,AI4,AK4,AM4,AO4,AQ4,AS4,AU4,AW4,AY4,BA4,BC4,BE4,BG4,BI4),"")</f>
        <v/>
      </c>
      <c r="BS4" s="37">
        <f t="shared" ref="BS4:BS37" si="22">IF(SUM(B4,D4,F4,H4,J4,L4,N4,P4,R4,T4,V4,X4,Z4,AB4,AD4,AF4,AH4,AJ4,AL4,AN4,AP4,AR4,AT4,AV4,AX4,AZ4,BB4,BD4,BF4,BH4)&gt;0,AVERAGE(B4,D4,F4,H4,J4,L4,N4,P4,R4,T4,V4,X4,Z4,AB4,AD4,AF4,AH4,AJ4,AL4,AN4,AP4,AR4,AT4,AV4,AX4,AZ4,BB4,BD4,BF4,BH4),"?")</f>
        <v>46.85</v>
      </c>
      <c r="BT4" s="38" t="s">
        <v>3</v>
      </c>
      <c r="BU4" s="32">
        <f t="shared" ref="BU4:BU37" si="23">IF(COUNT(B4,D4,F4,H4,J4,L4,N4,P4,R4,T4,V4,X4,Z4,AB4,AD4,AF4,AH4,AJ4,AL4,AN4,AP4,AR4,AT4,AV4,AX4,AZ4,BB4,BD4,BF4,BH4)&gt;1,STDEV(B4,D4,F4,H4,J4,L4,N4,P4,R4,T4,V4,X4,Z4,AB4,AD4,AF4,AH4,AJ4,AL4,AN4,AP4,AR4,AT4,AV4,AX4,AZ4,BB4,BD4,BF4,BH4),"?")</f>
        <v>2.5065469829583851</v>
      </c>
      <c r="BV4" s="39" t="s">
        <v>3</v>
      </c>
      <c r="BW4" s="32">
        <f t="shared" ref="BW4:BW37" si="24">IF(COUNT(B4)&gt;0,B4,"?")</f>
        <v>49.7</v>
      </c>
      <c r="BX4" s="35" t="s">
        <v>3</v>
      </c>
    </row>
    <row r="5" spans="1:76" ht="16.5" customHeight="1" x14ac:dyDescent="0.2">
      <c r="A5" s="16" t="s">
        <v>18</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18</v>
      </c>
      <c r="BL5" s="30"/>
      <c r="BM5" s="31"/>
      <c r="BN5" s="32"/>
      <c r="BO5" s="33"/>
      <c r="BP5" s="34"/>
      <c r="BQ5" s="35"/>
      <c r="BR5" s="36"/>
      <c r="BS5" s="37"/>
      <c r="BT5" s="38"/>
      <c r="BU5" s="32"/>
      <c r="BV5" s="39"/>
      <c r="BW5" s="32"/>
      <c r="BX5" s="35"/>
    </row>
    <row r="6" spans="1:76" ht="16.5" customHeight="1" x14ac:dyDescent="0.2">
      <c r="A6" s="10" t="s">
        <v>19</v>
      </c>
      <c r="B6" s="18">
        <v>19.600000000000001</v>
      </c>
      <c r="C6" s="4">
        <f>IF(AND((B6&gt;0),(B$4&gt;0)),(B6/B$4*100),"")</f>
        <v>39.436619718309863</v>
      </c>
      <c r="D6" s="18"/>
      <c r="E6" s="4" t="str">
        <f>IF(AND((D6&gt;0),(D$4&gt;0)),(D6/D$4*100),"")</f>
        <v/>
      </c>
      <c r="F6" s="18">
        <v>12.7</v>
      </c>
      <c r="G6" s="4">
        <f>IF(AND((F6&gt;0),(F$4&gt;0)),(F6/F$4*100),"")</f>
        <v>27.253218884120166</v>
      </c>
      <c r="H6" s="18"/>
      <c r="I6" s="4" t="str">
        <f>IF(AND((H6&gt;0),(H$4&gt;0)),(H6/H$4*100),"")</f>
        <v/>
      </c>
      <c r="J6" s="18">
        <v>13.5</v>
      </c>
      <c r="K6" s="4">
        <f>IF(AND((J6&gt;0),(J$4&gt;0)),(J6/J$4*100),"")</f>
        <v>28.242677824267787</v>
      </c>
      <c r="L6" s="18">
        <v>12.9</v>
      </c>
      <c r="M6" s="4">
        <f>IF(AND((L6&gt;0),(L$4&gt;0)),(L6/L$4*100),"")</f>
        <v>30.496453900709223</v>
      </c>
      <c r="N6" s="18">
        <v>12.8</v>
      </c>
      <c r="O6" s="4">
        <f>IF(AND((N6&gt;0),(N$4&gt;0)),(N6/N$4*100),"")</f>
        <v>27.765726681127983</v>
      </c>
      <c r="P6" s="18">
        <v>17.600000000000001</v>
      </c>
      <c r="Q6" s="4">
        <f>IF(AND((P6&gt;0),(P$4&gt;0)),(P6/P$4*100),"")</f>
        <v>36.213991769547327</v>
      </c>
      <c r="R6" s="18">
        <v>12.6</v>
      </c>
      <c r="S6" s="4">
        <f>IF(AND((R6&gt;0),(R$4&gt;0)),(R6/R$4*100),"")</f>
        <v>25.506072874493928</v>
      </c>
      <c r="T6" s="18">
        <v>12</v>
      </c>
      <c r="U6" s="4">
        <f>IF(AND((T6&gt;0),(T$4&gt;0)),(T6/T$4*100),"")</f>
        <v>27.972027972027973</v>
      </c>
      <c r="V6" s="18"/>
      <c r="W6" s="4" t="str">
        <f>IF(AND((V6&gt;0),(V$4&gt;0)),(V6/V$4*100),"")</f>
        <v/>
      </c>
      <c r="X6" s="18"/>
      <c r="Y6" s="4" t="str">
        <f>IF(AND((X6&gt;0),(X$4&gt;0)),(X6/X$4*100),"")</f>
        <v/>
      </c>
      <c r="Z6" s="18"/>
      <c r="AA6" s="4" t="str">
        <f>IF(AND((Z6&gt;0),(Z$4&gt;0)),(Z6/Z$4*100),"")</f>
        <v/>
      </c>
      <c r="AB6" s="18"/>
      <c r="AC6" s="4" t="str">
        <f>IF(AND((AB6&gt;0),(AB$4&gt;0)),(AB6/AB$4*100),"")</f>
        <v/>
      </c>
      <c r="AD6" s="18"/>
      <c r="AE6" s="4" t="str">
        <f t="shared" ref="AE6" si="25">IF(AND((AD6&gt;0),(AD$4&gt;0)),(AD6/AD$4*100),"")</f>
        <v/>
      </c>
      <c r="AF6" s="18"/>
      <c r="AG6" s="4" t="str">
        <f t="shared" ref="AG6" si="26">IF(AND((AF6&gt;0),(AF$4&gt;0)),(AF6/AF$4*100),"")</f>
        <v/>
      </c>
      <c r="AH6" s="18"/>
      <c r="AI6" s="4" t="str">
        <f t="shared" ref="AI6" si="27">IF(AND((AH6&gt;0),(AH$4&gt;0)),(AH6/AH$4*100),"")</f>
        <v/>
      </c>
      <c r="AJ6" s="18"/>
      <c r="AK6" s="4" t="str">
        <f t="shared" ref="AK6" si="28">IF(AND((AJ6&gt;0),(AJ$4&gt;0)),(AJ6/AJ$4*100),"")</f>
        <v/>
      </c>
      <c r="AL6" s="18"/>
      <c r="AM6" s="4" t="str">
        <f t="shared" ref="AM6" si="29">IF(AND((AL6&gt;0),(AL$4&gt;0)),(AL6/AL$4*100),"")</f>
        <v/>
      </c>
      <c r="AN6" s="18"/>
      <c r="AO6" s="4" t="str">
        <f t="shared" ref="AO6" si="30">IF(AND((AN6&gt;0),(AN$4&gt;0)),(AN6/AN$4*100),"")</f>
        <v/>
      </c>
      <c r="AP6" s="18"/>
      <c r="AQ6" s="4" t="str">
        <f t="shared" ref="AQ6" si="31">IF(AND((AP6&gt;0),(AP$4&gt;0)),(AP6/AP$4*100),"")</f>
        <v/>
      </c>
      <c r="AR6" s="18"/>
      <c r="AS6" s="4" t="str">
        <f t="shared" ref="AS6" si="32">IF(AND((AR6&gt;0),(AR$4&gt;0)),(AR6/AR$4*100),"")</f>
        <v/>
      </c>
      <c r="AT6" s="18"/>
      <c r="AU6" s="4" t="str">
        <f t="shared" ref="AU6" si="33">IF(AND((AT6&gt;0),(AT$4&gt;0)),(AT6/AT$4*100),"")</f>
        <v/>
      </c>
      <c r="AV6" s="18"/>
      <c r="AW6" s="4" t="str">
        <f t="shared" ref="AW6" si="34">IF(AND((AV6&gt;0),(AV$4&gt;0)),(AV6/AV$4*100),"")</f>
        <v/>
      </c>
      <c r="AX6" s="18"/>
      <c r="AY6" s="4" t="str">
        <f t="shared" ref="AY6" si="35">IF(AND((AX6&gt;0),(AX$4&gt;0)),(AX6/AX$4*100),"")</f>
        <v/>
      </c>
      <c r="AZ6" s="18"/>
      <c r="BA6" s="4" t="str">
        <f t="shared" ref="BA6" si="36">IF(AND((AZ6&gt;0),(AZ$4&gt;0)),(AZ6/AZ$4*100),"")</f>
        <v/>
      </c>
      <c r="BB6" s="18"/>
      <c r="BC6" s="4" t="str">
        <f t="shared" ref="BC6" si="37">IF(AND((BB6&gt;0),(BB$4&gt;0)),(BB6/BB$4*100),"")</f>
        <v/>
      </c>
      <c r="BD6" s="18"/>
      <c r="BE6" s="4" t="str">
        <f t="shared" ref="BE6" si="38">IF(AND((BD6&gt;0),(BD$4&gt;0)),(BD6/BD$4*100),"")</f>
        <v/>
      </c>
      <c r="BF6" s="18"/>
      <c r="BG6" s="4" t="str">
        <f t="shared" ref="BG6" si="39">IF(AND((BF6&gt;0),(BF$4&gt;0)),(BF6/BF$4*100),"")</f>
        <v/>
      </c>
      <c r="BH6" s="18"/>
      <c r="BI6" s="4" t="str">
        <f t="shared" ref="BI6" si="40">IF(AND((BH6&gt;0),(BH$4&gt;0)),(BH6/BH$4*100),"")</f>
        <v/>
      </c>
      <c r="BK6" s="57" t="s">
        <v>19</v>
      </c>
      <c r="BL6" s="30">
        <f t="shared" si="16"/>
        <v>8</v>
      </c>
      <c r="BM6" s="31">
        <f t="shared" si="17"/>
        <v>12</v>
      </c>
      <c r="BN6" s="32" t="str">
        <f t="shared" si="18"/>
        <v>–</v>
      </c>
      <c r="BO6" s="33">
        <f t="shared" si="19"/>
        <v>19.600000000000001</v>
      </c>
      <c r="BP6" s="34">
        <f t="shared" si="20"/>
        <v>25.506072874493928</v>
      </c>
      <c r="BQ6" s="35" t="str">
        <f t="shared" ref="BQ6:BQ36" si="41">IF(COUNT(BP6)&gt;0,"–","?")</f>
        <v>–</v>
      </c>
      <c r="BR6" s="36">
        <f t="shared" si="21"/>
        <v>39.436619718309863</v>
      </c>
      <c r="BS6" s="37">
        <f t="shared" si="22"/>
        <v>14.212499999999999</v>
      </c>
      <c r="BT6" s="38">
        <f t="shared" ref="BT6:BT36" si="42">IF(SUM(C6,E6,G6,I6,K6,M6,O6,Q6,S6,U6,W6,Y6,AA6,AC6,AE6,AG6,AI6,AK6,AM6,AO6,AQ6,AS6,AU6,AW6,AY6,BA6,BC6,BE6,BG6,BI6)&gt;0,AVERAGE(C6,E6,G6,I6,K6,M6,O6,Q6,S6,U6,W6,Y6,AA6,AC6,AE6,AG6,AI6,AK6,AM6,AO6,AQ6,AS6,AU6,AW6,AY6,BA6,BC6,BE6,BG6,BI6),"?")</f>
        <v>30.360848703075533</v>
      </c>
      <c r="BU6" s="32">
        <f t="shared" si="23"/>
        <v>2.790513265640274</v>
      </c>
      <c r="BV6" s="39">
        <f t="shared" ref="BV6:BV36" si="43">IF(COUNT(C6,E6,G6,I6,K6,M6,O6,Q6,S6,U6,W6,Y6,AA6,AC6,AE6,AG6,AI6,AK6,AM6,AO6,AQ6,AS6,AU6,AW6,AY6,BA6,BC6,BE6,BG6,BI6)&gt;1,STDEV(C6,E6,G6,I6,K6,M6,O6,Q6,S6,U6,W6,Y6,AA6,AC6,AE6,AG6,AI6,AK6,AM6,AO6,AQ6,AS6,AU6,AW6,AY6,BA6,BC6,BE6,BG6,BI6),"?")</f>
        <v>4.8814704188437927</v>
      </c>
      <c r="BW6" s="32">
        <f t="shared" si="24"/>
        <v>19.600000000000001</v>
      </c>
      <c r="BX6" s="35">
        <f t="shared" ref="BX6:BX36" si="44">IF(COUNT(C6)&gt;0,C6,"?")</f>
        <v>39.436619718309863</v>
      </c>
    </row>
    <row r="7" spans="1:76" ht="16.5" customHeight="1" x14ac:dyDescent="0.2">
      <c r="A7" s="10" t="s">
        <v>20</v>
      </c>
      <c r="B7" s="19">
        <v>6.3</v>
      </c>
      <c r="C7" s="4">
        <f>IF(AND((B7&gt;0),(B$4&gt;0)),(B7/B$4*100),"")</f>
        <v>12.676056338028168</v>
      </c>
      <c r="D7" s="19">
        <v>5.9</v>
      </c>
      <c r="E7" s="4">
        <f>IF(AND((D7&gt;0),(D$4&gt;0)),(D7/D$4*100),"")</f>
        <v>12.368972746331238</v>
      </c>
      <c r="F7" s="19">
        <v>6.4</v>
      </c>
      <c r="G7" s="4">
        <f>IF(AND((F7&gt;0),(F$4&gt;0)),(F7/F$4*100),"")</f>
        <v>13.733905579399142</v>
      </c>
      <c r="H7" s="19">
        <v>6.7</v>
      </c>
      <c r="I7" s="4">
        <f>IF(AND((H7&gt;0),(H$4&gt;0)),(H7/H$4*100),"")</f>
        <v>14.135021097046414</v>
      </c>
      <c r="J7" s="19">
        <v>6.6</v>
      </c>
      <c r="K7" s="4">
        <f>IF(AND((J7&gt;0),(J$4&gt;0)),(J7/J$4*100),"")</f>
        <v>13.807531380753138</v>
      </c>
      <c r="L7" s="19">
        <v>6</v>
      </c>
      <c r="M7" s="4">
        <f>IF(AND((L7&gt;0),(L$4&gt;0)),(L7/L$4*100),"")</f>
        <v>14.184397163120568</v>
      </c>
      <c r="N7" s="19">
        <v>7</v>
      </c>
      <c r="O7" s="4">
        <f>IF(AND((N7&gt;0),(N$4&gt;0)),(N7/N$4*100),"")</f>
        <v>15.184381778741866</v>
      </c>
      <c r="P7" s="19">
        <v>6.3</v>
      </c>
      <c r="Q7" s="4">
        <f>IF(AND((P7&gt;0),(P$4&gt;0)),(P7/P$4*100),"")</f>
        <v>12.962962962962962</v>
      </c>
      <c r="R7" s="19">
        <v>7</v>
      </c>
      <c r="S7" s="4">
        <f>IF(AND((R7&gt;0),(R$4&gt;0)),(R7/R$4*100),"")</f>
        <v>14.17004048582996</v>
      </c>
      <c r="T7" s="19">
        <v>6.7</v>
      </c>
      <c r="U7" s="4">
        <f>IF(AND((T7&gt;0),(T$4&gt;0)),(T7/T$4*100),"")</f>
        <v>15.61771561771562</v>
      </c>
      <c r="V7" s="19"/>
      <c r="W7" s="4" t="str">
        <f>IF(AND((V7&gt;0),(V$4&gt;0)),(V7/V$4*100),"")</f>
        <v/>
      </c>
      <c r="X7" s="19"/>
      <c r="Y7" s="4" t="str">
        <f>IF(AND((X7&gt;0),(X$4&gt;0)),(X7/X$4*100),"")</f>
        <v/>
      </c>
      <c r="Z7" s="19"/>
      <c r="AA7" s="4" t="str">
        <f>IF(AND((Z7&gt;0),(Z$4&gt;0)),(Z7/Z$4*100),"")</f>
        <v/>
      </c>
      <c r="AB7" s="19"/>
      <c r="AC7" s="4" t="str">
        <f>IF(AND((AB7&gt;0),(AB$4&gt;0)),(AB7/AB$4*100),"")</f>
        <v/>
      </c>
      <c r="AD7" s="19"/>
      <c r="AE7" s="4" t="str">
        <f t="shared" ref="AE7" si="45">IF(AND((AD7&gt;0),(AD$4&gt;0)),(AD7/AD$4*100),"")</f>
        <v/>
      </c>
      <c r="AF7" s="19"/>
      <c r="AG7" s="4" t="str">
        <f t="shared" ref="AG7" si="46">IF(AND((AF7&gt;0),(AF$4&gt;0)),(AF7/AF$4*100),"")</f>
        <v/>
      </c>
      <c r="AH7" s="19"/>
      <c r="AI7" s="4" t="str">
        <f t="shared" ref="AI7" si="47">IF(AND((AH7&gt;0),(AH$4&gt;0)),(AH7/AH$4*100),"")</f>
        <v/>
      </c>
      <c r="AJ7" s="19"/>
      <c r="AK7" s="4" t="str">
        <f t="shared" ref="AK7" si="48">IF(AND((AJ7&gt;0),(AJ$4&gt;0)),(AJ7/AJ$4*100),"")</f>
        <v/>
      </c>
      <c r="AL7" s="19"/>
      <c r="AM7" s="4" t="str">
        <f t="shared" ref="AM7" si="49">IF(AND((AL7&gt;0),(AL$4&gt;0)),(AL7/AL$4*100),"")</f>
        <v/>
      </c>
      <c r="AN7" s="19"/>
      <c r="AO7" s="4" t="str">
        <f t="shared" ref="AO7" si="50">IF(AND((AN7&gt;0),(AN$4&gt;0)),(AN7/AN$4*100),"")</f>
        <v/>
      </c>
      <c r="AP7" s="19"/>
      <c r="AQ7" s="4" t="str">
        <f t="shared" ref="AQ7" si="51">IF(AND((AP7&gt;0),(AP$4&gt;0)),(AP7/AP$4*100),"")</f>
        <v/>
      </c>
      <c r="AR7" s="19"/>
      <c r="AS7" s="4" t="str">
        <f t="shared" ref="AS7" si="52">IF(AND((AR7&gt;0),(AR$4&gt;0)),(AR7/AR$4*100),"")</f>
        <v/>
      </c>
      <c r="AT7" s="19"/>
      <c r="AU7" s="4" t="str">
        <f t="shared" ref="AU7" si="53">IF(AND((AT7&gt;0),(AT$4&gt;0)),(AT7/AT$4*100),"")</f>
        <v/>
      </c>
      <c r="AV7" s="19"/>
      <c r="AW7" s="4" t="str">
        <f t="shared" ref="AW7" si="54">IF(AND((AV7&gt;0),(AV$4&gt;0)),(AV7/AV$4*100),"")</f>
        <v/>
      </c>
      <c r="AX7" s="19"/>
      <c r="AY7" s="4" t="str">
        <f t="shared" ref="AY7" si="55">IF(AND((AX7&gt;0),(AX$4&gt;0)),(AX7/AX$4*100),"")</f>
        <v/>
      </c>
      <c r="AZ7" s="19"/>
      <c r="BA7" s="4" t="str">
        <f t="shared" ref="BA7" si="56">IF(AND((AZ7&gt;0),(AZ$4&gt;0)),(AZ7/AZ$4*100),"")</f>
        <v/>
      </c>
      <c r="BB7" s="19"/>
      <c r="BC7" s="4" t="str">
        <f t="shared" ref="BC7" si="57">IF(AND((BB7&gt;0),(BB$4&gt;0)),(BB7/BB$4*100),"")</f>
        <v/>
      </c>
      <c r="BD7" s="19"/>
      <c r="BE7" s="4" t="str">
        <f t="shared" ref="BE7" si="58">IF(AND((BD7&gt;0),(BD$4&gt;0)),(BD7/BD$4*100),"")</f>
        <v/>
      </c>
      <c r="BF7" s="19"/>
      <c r="BG7" s="4" t="str">
        <f t="shared" ref="BG7" si="59">IF(AND((BF7&gt;0),(BF$4&gt;0)),(BF7/BF$4*100),"")</f>
        <v/>
      </c>
      <c r="BH7" s="19"/>
      <c r="BI7" s="4" t="str">
        <f t="shared" ref="BI7" si="60">IF(AND((BH7&gt;0),(BH$4&gt;0)),(BH7/BH$4*100),"")</f>
        <v/>
      </c>
      <c r="BK7" s="57" t="s">
        <v>20</v>
      </c>
      <c r="BL7" s="30">
        <f t="shared" si="16"/>
        <v>10</v>
      </c>
      <c r="BM7" s="31">
        <f t="shared" si="17"/>
        <v>5.9</v>
      </c>
      <c r="BN7" s="32" t="str">
        <f t="shared" si="18"/>
        <v>–</v>
      </c>
      <c r="BO7" s="33">
        <f t="shared" si="19"/>
        <v>7</v>
      </c>
      <c r="BP7" s="34">
        <f t="shared" si="20"/>
        <v>12.368972746331238</v>
      </c>
      <c r="BQ7" s="35" t="str">
        <f t="shared" si="41"/>
        <v>–</v>
      </c>
      <c r="BR7" s="36">
        <f t="shared" si="21"/>
        <v>15.61771561771562</v>
      </c>
      <c r="BS7" s="37">
        <f t="shared" si="22"/>
        <v>6.4899999999999993</v>
      </c>
      <c r="BT7" s="38">
        <f t="shared" si="42"/>
        <v>13.884098514992909</v>
      </c>
      <c r="BU7" s="32">
        <f t="shared" si="23"/>
        <v>0.37844711945293252</v>
      </c>
      <c r="BV7" s="39">
        <f t="shared" si="43"/>
        <v>1.0308007783124518</v>
      </c>
      <c r="BW7" s="32">
        <f t="shared" si="24"/>
        <v>6.3</v>
      </c>
      <c r="BX7" s="35">
        <f t="shared" si="44"/>
        <v>12.676056338028168</v>
      </c>
    </row>
    <row r="8" spans="1:76" ht="16.5" customHeight="1" x14ac:dyDescent="0.2">
      <c r="A8" s="10" t="s">
        <v>21</v>
      </c>
      <c r="B8" s="19">
        <v>24</v>
      </c>
      <c r="C8" s="4">
        <f>IF(AND((B8&gt;0),(B$4&gt;0)),(B8/B$4*100),"")</f>
        <v>48.289738430583498</v>
      </c>
      <c r="D8" s="19">
        <v>24.2</v>
      </c>
      <c r="E8" s="4">
        <f>IF(AND((D8&gt;0),(D$4&gt;0)),(D8/D$4*100),"")</f>
        <v>50.733752620545069</v>
      </c>
      <c r="F8" s="19">
        <v>19.899999999999999</v>
      </c>
      <c r="G8" s="4">
        <f>IF(AND((F8&gt;0),(F$4&gt;0)),(F8/F$4*100),"")</f>
        <v>42.703862660944203</v>
      </c>
      <c r="H8" s="19">
        <v>21.3</v>
      </c>
      <c r="I8" s="4">
        <f>IF(AND((H8&gt;0),(H$4&gt;0)),(H8/H$4*100),"")</f>
        <v>44.936708860759495</v>
      </c>
      <c r="J8" s="19">
        <v>22.9</v>
      </c>
      <c r="K8" s="4">
        <f>IF(AND((J8&gt;0),(J$4&gt;0)),(J8/J$4*100),"")</f>
        <v>47.90794979079498</v>
      </c>
      <c r="L8" s="19">
        <v>25.5</v>
      </c>
      <c r="M8" s="4">
        <f>IF(AND((L8&gt;0),(L$4&gt;0)),(L8/L$4*100),"")</f>
        <v>60.283687943262422</v>
      </c>
      <c r="N8" s="19">
        <v>21.8</v>
      </c>
      <c r="O8" s="4">
        <f>IF(AND((N8&gt;0),(N$4&gt;0)),(N8/N$4*100),"")</f>
        <v>47.288503253796094</v>
      </c>
      <c r="P8" s="19">
        <v>23.1</v>
      </c>
      <c r="Q8" s="4">
        <f>IF(AND((P8&gt;0),(P$4&gt;0)),(P8/P$4*100),"")</f>
        <v>47.530864197530867</v>
      </c>
      <c r="R8" s="19">
        <v>23</v>
      </c>
      <c r="S8" s="4">
        <f>IF(AND((R8&gt;0),(R$4&gt;0)),(R8/R$4*100),"")</f>
        <v>46.558704453441294</v>
      </c>
      <c r="T8" s="19">
        <v>20.399999999999999</v>
      </c>
      <c r="U8" s="4">
        <f>IF(AND((T8&gt;0),(T$4&gt;0)),(T8/T$4*100),"")</f>
        <v>47.552447552447553</v>
      </c>
      <c r="V8" s="19"/>
      <c r="W8" s="4" t="str">
        <f>IF(AND((V8&gt;0),(V$4&gt;0)),(V8/V$4*100),"")</f>
        <v/>
      </c>
      <c r="X8" s="19"/>
      <c r="Y8" s="4" t="str">
        <f>IF(AND((X8&gt;0),(X$4&gt;0)),(X8/X$4*100),"")</f>
        <v/>
      </c>
      <c r="Z8" s="19"/>
      <c r="AA8" s="4" t="str">
        <f>IF(AND((Z8&gt;0),(Z$4&gt;0)),(Z8/Z$4*100),"")</f>
        <v/>
      </c>
      <c r="AB8" s="19"/>
      <c r="AC8" s="4" t="str">
        <f>IF(AND((AB8&gt;0),(AB$4&gt;0)),(AB8/AB$4*100),"")</f>
        <v/>
      </c>
      <c r="AD8" s="19"/>
      <c r="AE8" s="4" t="str">
        <f t="shared" ref="AE8" si="61">IF(AND((AD8&gt;0),(AD$4&gt;0)),(AD8/AD$4*100),"")</f>
        <v/>
      </c>
      <c r="AF8" s="19"/>
      <c r="AG8" s="4" t="str">
        <f t="shared" ref="AG8" si="62">IF(AND((AF8&gt;0),(AF$4&gt;0)),(AF8/AF$4*100),"")</f>
        <v/>
      </c>
      <c r="AH8" s="19"/>
      <c r="AI8" s="4" t="str">
        <f t="shared" ref="AI8" si="63">IF(AND((AH8&gt;0),(AH$4&gt;0)),(AH8/AH$4*100),"")</f>
        <v/>
      </c>
      <c r="AJ8" s="19"/>
      <c r="AK8" s="4" t="str">
        <f t="shared" ref="AK8" si="64">IF(AND((AJ8&gt;0),(AJ$4&gt;0)),(AJ8/AJ$4*100),"")</f>
        <v/>
      </c>
      <c r="AL8" s="19"/>
      <c r="AM8" s="4" t="str">
        <f t="shared" ref="AM8" si="65">IF(AND((AL8&gt;0),(AL$4&gt;0)),(AL8/AL$4*100),"")</f>
        <v/>
      </c>
      <c r="AN8" s="19"/>
      <c r="AO8" s="4" t="str">
        <f t="shared" ref="AO8" si="66">IF(AND((AN8&gt;0),(AN$4&gt;0)),(AN8/AN$4*100),"")</f>
        <v/>
      </c>
      <c r="AP8" s="19"/>
      <c r="AQ8" s="4" t="str">
        <f t="shared" ref="AQ8" si="67">IF(AND((AP8&gt;0),(AP$4&gt;0)),(AP8/AP$4*100),"")</f>
        <v/>
      </c>
      <c r="AR8" s="19"/>
      <c r="AS8" s="4" t="str">
        <f t="shared" ref="AS8" si="68">IF(AND((AR8&gt;0),(AR$4&gt;0)),(AR8/AR$4*100),"")</f>
        <v/>
      </c>
      <c r="AT8" s="19"/>
      <c r="AU8" s="4" t="str">
        <f t="shared" ref="AU8" si="69">IF(AND((AT8&gt;0),(AT$4&gt;0)),(AT8/AT$4*100),"")</f>
        <v/>
      </c>
      <c r="AV8" s="19"/>
      <c r="AW8" s="4" t="str">
        <f t="shared" ref="AW8" si="70">IF(AND((AV8&gt;0),(AV$4&gt;0)),(AV8/AV$4*100),"")</f>
        <v/>
      </c>
      <c r="AX8" s="19"/>
      <c r="AY8" s="4" t="str">
        <f t="shared" ref="AY8" si="71">IF(AND((AX8&gt;0),(AX$4&gt;0)),(AX8/AX$4*100),"")</f>
        <v/>
      </c>
      <c r="AZ8" s="19"/>
      <c r="BA8" s="4" t="str">
        <f t="shared" ref="BA8" si="72">IF(AND((AZ8&gt;0),(AZ$4&gt;0)),(AZ8/AZ$4*100),"")</f>
        <v/>
      </c>
      <c r="BB8" s="19"/>
      <c r="BC8" s="4" t="str">
        <f t="shared" ref="BC8" si="73">IF(AND((BB8&gt;0),(BB$4&gt;0)),(BB8/BB$4*100),"")</f>
        <v/>
      </c>
      <c r="BD8" s="19"/>
      <c r="BE8" s="4" t="str">
        <f t="shared" ref="BE8" si="74">IF(AND((BD8&gt;0),(BD$4&gt;0)),(BD8/BD$4*100),"")</f>
        <v/>
      </c>
      <c r="BF8" s="19"/>
      <c r="BG8" s="4" t="str">
        <f t="shared" ref="BG8" si="75">IF(AND((BF8&gt;0),(BF$4&gt;0)),(BF8/BF$4*100),"")</f>
        <v/>
      </c>
      <c r="BH8" s="19"/>
      <c r="BI8" s="4" t="str">
        <f t="shared" ref="BI8" si="76">IF(AND((BH8&gt;0),(BH$4&gt;0)),(BH8/BH$4*100),"")</f>
        <v/>
      </c>
      <c r="BK8" s="57" t="s">
        <v>21</v>
      </c>
      <c r="BL8" s="30">
        <f t="shared" si="16"/>
        <v>10</v>
      </c>
      <c r="BM8" s="31">
        <f t="shared" si="17"/>
        <v>19.899999999999999</v>
      </c>
      <c r="BN8" s="32" t="str">
        <f t="shared" si="18"/>
        <v>–</v>
      </c>
      <c r="BO8" s="33">
        <f t="shared" si="19"/>
        <v>25.5</v>
      </c>
      <c r="BP8" s="34">
        <f t="shared" si="20"/>
        <v>42.703862660944203</v>
      </c>
      <c r="BQ8" s="35" t="str">
        <f t="shared" si="41"/>
        <v>–</v>
      </c>
      <c r="BR8" s="36">
        <f t="shared" si="21"/>
        <v>60.283687943262422</v>
      </c>
      <c r="BS8" s="37">
        <f t="shared" si="22"/>
        <v>22.61</v>
      </c>
      <c r="BT8" s="38">
        <f t="shared" si="42"/>
        <v>48.37862197641055</v>
      </c>
      <c r="BU8" s="32">
        <f t="shared" si="23"/>
        <v>1.760334564160398</v>
      </c>
      <c r="BV8" s="39">
        <f t="shared" si="43"/>
        <v>4.6839921701649221</v>
      </c>
      <c r="BW8" s="32">
        <f t="shared" si="24"/>
        <v>24</v>
      </c>
      <c r="BX8" s="35">
        <f t="shared" si="44"/>
        <v>48.289738430583498</v>
      </c>
    </row>
    <row r="9" spans="1:76" ht="16.5" customHeight="1" x14ac:dyDescent="0.2">
      <c r="A9" s="10" t="s">
        <v>23</v>
      </c>
      <c r="B9" s="19">
        <v>4.9000000000000004</v>
      </c>
      <c r="C9" s="4">
        <f>IF(AND((B9&gt;0),(B$4&gt;0)),(B9/B$4*100),"")</f>
        <v>9.8591549295774659</v>
      </c>
      <c r="D9" s="19">
        <v>5.0999999999999996</v>
      </c>
      <c r="E9" s="4">
        <f>IF(AND((D9&gt;0),(D$4&gt;0)),(D9/D$4*100),"")</f>
        <v>10.691823899371068</v>
      </c>
      <c r="F9" s="19">
        <v>6.3</v>
      </c>
      <c r="G9" s="4">
        <f>IF(AND((F9&gt;0),(F$4&gt;0)),(F9/F$4*100),"")</f>
        <v>13.519313304721029</v>
      </c>
      <c r="H9" s="19">
        <v>5.4</v>
      </c>
      <c r="I9" s="4">
        <f>IF(AND((H9&gt;0),(H$4&gt;0)),(H9/H$4*100),"")</f>
        <v>11.39240506329114</v>
      </c>
      <c r="J9" s="19">
        <v>5.8</v>
      </c>
      <c r="K9" s="4">
        <f>IF(AND((J9&gt;0),(J$4&gt;0)),(J9/J$4*100),"")</f>
        <v>12.133891213389122</v>
      </c>
      <c r="L9" s="19">
        <v>4.5999999999999996</v>
      </c>
      <c r="M9" s="4">
        <f>IF(AND((L9&gt;0),(L$4&gt;0)),(L9/L$4*100),"")</f>
        <v>10.874704491725769</v>
      </c>
      <c r="N9" s="19">
        <v>5.3</v>
      </c>
      <c r="O9" s="4">
        <f>IF(AND((N9&gt;0),(N$4&gt;0)),(N9/N$4*100),"")</f>
        <v>11.496746203904555</v>
      </c>
      <c r="P9" s="19">
        <v>5.0999999999999996</v>
      </c>
      <c r="Q9" s="4">
        <f>IF(AND((P9&gt;0),(P$4&gt;0)),(P9/P$4*100),"")</f>
        <v>10.493827160493826</v>
      </c>
      <c r="R9" s="19">
        <v>5.6</v>
      </c>
      <c r="S9" s="4">
        <f>IF(AND((R9&gt;0),(R$4&gt;0)),(R9/R$4*100),"")</f>
        <v>11.336032388663968</v>
      </c>
      <c r="T9" s="19">
        <v>4.7</v>
      </c>
      <c r="U9" s="4">
        <f>IF(AND((T9&gt;0),(T$4&gt;0)),(T9/T$4*100),"")</f>
        <v>10.955710955710957</v>
      </c>
      <c r="V9" s="19"/>
      <c r="W9" s="4" t="str">
        <f>IF(AND((V9&gt;0),(V$4&gt;0)),(V9/V$4*100),"")</f>
        <v/>
      </c>
      <c r="X9" s="19"/>
      <c r="Y9" s="4" t="str">
        <f>IF(AND((X9&gt;0),(X$4&gt;0)),(X9/X$4*100),"")</f>
        <v/>
      </c>
      <c r="Z9" s="19"/>
      <c r="AA9" s="4" t="str">
        <f>IF(AND((Z9&gt;0),(Z$4&gt;0)),(Z9/Z$4*100),"")</f>
        <v/>
      </c>
      <c r="AB9" s="19"/>
      <c r="AC9" s="4" t="str">
        <f>IF(AND((AB9&gt;0),(AB$4&gt;0)),(AB9/AB$4*100),"")</f>
        <v/>
      </c>
      <c r="AD9" s="19"/>
      <c r="AE9" s="4" t="str">
        <f t="shared" ref="AE9" si="77">IF(AND((AD9&gt;0),(AD$4&gt;0)),(AD9/AD$4*100),"")</f>
        <v/>
      </c>
      <c r="AF9" s="19"/>
      <c r="AG9" s="4" t="str">
        <f t="shared" ref="AG9" si="78">IF(AND((AF9&gt;0),(AF$4&gt;0)),(AF9/AF$4*100),"")</f>
        <v/>
      </c>
      <c r="AH9" s="19"/>
      <c r="AI9" s="4" t="str">
        <f t="shared" ref="AI9" si="79">IF(AND((AH9&gt;0),(AH$4&gt;0)),(AH9/AH$4*100),"")</f>
        <v/>
      </c>
      <c r="AJ9" s="19"/>
      <c r="AK9" s="4" t="str">
        <f t="shared" ref="AK9" si="80">IF(AND((AJ9&gt;0),(AJ$4&gt;0)),(AJ9/AJ$4*100),"")</f>
        <v/>
      </c>
      <c r="AL9" s="19"/>
      <c r="AM9" s="4" t="str">
        <f t="shared" ref="AM9" si="81">IF(AND((AL9&gt;0),(AL$4&gt;0)),(AL9/AL$4*100),"")</f>
        <v/>
      </c>
      <c r="AN9" s="19"/>
      <c r="AO9" s="4" t="str">
        <f t="shared" ref="AO9" si="82">IF(AND((AN9&gt;0),(AN$4&gt;0)),(AN9/AN$4*100),"")</f>
        <v/>
      </c>
      <c r="AP9" s="19"/>
      <c r="AQ9" s="4" t="str">
        <f t="shared" ref="AQ9" si="83">IF(AND((AP9&gt;0),(AP$4&gt;0)),(AP9/AP$4*100),"")</f>
        <v/>
      </c>
      <c r="AR9" s="19"/>
      <c r="AS9" s="4" t="str">
        <f t="shared" ref="AS9" si="84">IF(AND((AR9&gt;0),(AR$4&gt;0)),(AR9/AR$4*100),"")</f>
        <v/>
      </c>
      <c r="AT9" s="19"/>
      <c r="AU9" s="4" t="str">
        <f t="shared" ref="AU9" si="85">IF(AND((AT9&gt;0),(AT$4&gt;0)),(AT9/AT$4*100),"")</f>
        <v/>
      </c>
      <c r="AV9" s="19"/>
      <c r="AW9" s="4" t="str">
        <f t="shared" ref="AW9" si="86">IF(AND((AV9&gt;0),(AV$4&gt;0)),(AV9/AV$4*100),"")</f>
        <v/>
      </c>
      <c r="AX9" s="19"/>
      <c r="AY9" s="4" t="str">
        <f t="shared" ref="AY9" si="87">IF(AND((AX9&gt;0),(AX$4&gt;0)),(AX9/AX$4*100),"")</f>
        <v/>
      </c>
      <c r="AZ9" s="19"/>
      <c r="BA9" s="4" t="str">
        <f t="shared" ref="BA9" si="88">IF(AND((AZ9&gt;0),(AZ$4&gt;0)),(AZ9/AZ$4*100),"")</f>
        <v/>
      </c>
      <c r="BB9" s="19"/>
      <c r="BC9" s="4" t="str">
        <f t="shared" ref="BC9" si="89">IF(AND((BB9&gt;0),(BB$4&gt;0)),(BB9/BB$4*100),"")</f>
        <v/>
      </c>
      <c r="BD9" s="19"/>
      <c r="BE9" s="4" t="str">
        <f t="shared" ref="BE9" si="90">IF(AND((BD9&gt;0),(BD$4&gt;0)),(BD9/BD$4*100),"")</f>
        <v/>
      </c>
      <c r="BF9" s="19"/>
      <c r="BG9" s="4" t="str">
        <f t="shared" ref="BG9" si="91">IF(AND((BF9&gt;0),(BF$4&gt;0)),(BF9/BF$4*100),"")</f>
        <v/>
      </c>
      <c r="BH9" s="19"/>
      <c r="BI9" s="4" t="str">
        <f t="shared" ref="BI9" si="92">IF(AND((BH9&gt;0),(BH$4&gt;0)),(BH9/BH$4*100),"")</f>
        <v/>
      </c>
      <c r="BK9" s="57" t="s">
        <v>23</v>
      </c>
      <c r="BL9" s="30">
        <f t="shared" si="16"/>
        <v>10</v>
      </c>
      <c r="BM9" s="31">
        <f t="shared" si="17"/>
        <v>4.5999999999999996</v>
      </c>
      <c r="BN9" s="32" t="str">
        <f t="shared" si="18"/>
        <v>–</v>
      </c>
      <c r="BO9" s="33">
        <f t="shared" si="19"/>
        <v>6.3</v>
      </c>
      <c r="BP9" s="34">
        <f t="shared" si="20"/>
        <v>9.8591549295774659</v>
      </c>
      <c r="BQ9" s="35" t="str">
        <f t="shared" si="41"/>
        <v>–</v>
      </c>
      <c r="BR9" s="36">
        <f t="shared" si="21"/>
        <v>13.519313304721029</v>
      </c>
      <c r="BS9" s="37">
        <f t="shared" si="22"/>
        <v>5.28</v>
      </c>
      <c r="BT9" s="38">
        <f t="shared" si="42"/>
        <v>11.275360961084889</v>
      </c>
      <c r="BU9" s="32">
        <f t="shared" si="23"/>
        <v>0.52025634707004453</v>
      </c>
      <c r="BV9" s="39">
        <f t="shared" si="43"/>
        <v>1.0032414090929105</v>
      </c>
      <c r="BW9" s="32">
        <f t="shared" si="24"/>
        <v>4.9000000000000004</v>
      </c>
      <c r="BX9" s="35">
        <f t="shared" si="44"/>
        <v>9.8591549295774659</v>
      </c>
    </row>
    <row r="10" spans="1:76" ht="16.5" customHeight="1" x14ac:dyDescent="0.2">
      <c r="A10" s="10" t="s">
        <v>22</v>
      </c>
      <c r="B10" s="19">
        <v>46</v>
      </c>
      <c r="C10" s="4">
        <f>IF(AND((B10&gt;0),(B$4&gt;0)),(B10/B$4*100),"")</f>
        <v>92.555331991951704</v>
      </c>
      <c r="D10" s="19">
        <v>48.5</v>
      </c>
      <c r="E10" s="4">
        <f>IF(AND((D10&gt;0),(D$4&gt;0)),(D10/D$4*100),"")</f>
        <v>101.67714884696015</v>
      </c>
      <c r="F10" s="19">
        <v>44.5</v>
      </c>
      <c r="G10" s="4">
        <f>IF(AND((F10&gt;0),(F$4&gt;0)),(F10/F$4*100),"")</f>
        <v>95.493562231759654</v>
      </c>
      <c r="H10" s="19">
        <v>52.3</v>
      </c>
      <c r="I10" s="4">
        <f>IF(AND((H10&gt;0),(H$4&gt;0)),(H10/H$4*100),"")</f>
        <v>110.33755274261603</v>
      </c>
      <c r="J10" s="19">
        <v>53.5</v>
      </c>
      <c r="K10" s="4">
        <f>IF(AND((J10&gt;0),(J$4&gt;0)),(J10/J$4*100),"")</f>
        <v>111.92468619246863</v>
      </c>
      <c r="L10" s="19">
        <v>46.4</v>
      </c>
      <c r="M10" s="4">
        <f>IF(AND((L10&gt;0),(L$4&gt;0)),(L10/L$4*100),"")</f>
        <v>109.69267139479906</v>
      </c>
      <c r="N10" s="19">
        <v>45.8</v>
      </c>
      <c r="O10" s="4">
        <f>IF(AND((N10&gt;0),(N$4&gt;0)),(N10/N$4*100),"")</f>
        <v>99.349240780911046</v>
      </c>
      <c r="P10" s="19">
        <v>42.1</v>
      </c>
      <c r="Q10" s="4">
        <f>IF(AND((P10&gt;0),(P$4&gt;0)),(P10/P$4*100),"")</f>
        <v>86.625514403292186</v>
      </c>
      <c r="R10" s="19">
        <v>52.2</v>
      </c>
      <c r="S10" s="4">
        <f>IF(AND((R10&gt;0),(R$4&gt;0)),(R10/R$4*100),"")</f>
        <v>105.668016194332</v>
      </c>
      <c r="T10" s="19">
        <v>38.6</v>
      </c>
      <c r="U10" s="4">
        <f>IF(AND((T10&gt;0),(T$4&gt;0)),(T10/T$4*100),"")</f>
        <v>89.976689976689983</v>
      </c>
      <c r="V10" s="19"/>
      <c r="W10" s="4" t="str">
        <f>IF(AND((V10&gt;0),(V$4&gt;0)),(V10/V$4*100),"")</f>
        <v/>
      </c>
      <c r="X10" s="19"/>
      <c r="Y10" s="4" t="str">
        <f>IF(AND((X10&gt;0),(X$4&gt;0)),(X10/X$4*100),"")</f>
        <v/>
      </c>
      <c r="Z10" s="19"/>
      <c r="AA10" s="4" t="str">
        <f>IF(AND((Z10&gt;0),(Z$4&gt;0)),(Z10/Z$4*100),"")</f>
        <v/>
      </c>
      <c r="AB10" s="19"/>
      <c r="AC10" s="4" t="str">
        <f>IF(AND((AB10&gt;0),(AB$4&gt;0)),(AB10/AB$4*100),"")</f>
        <v/>
      </c>
      <c r="AD10" s="19"/>
      <c r="AE10" s="4" t="str">
        <f t="shared" ref="AE10" si="93">IF(AND((AD10&gt;0),(AD$4&gt;0)),(AD10/AD$4*100),"")</f>
        <v/>
      </c>
      <c r="AF10" s="19"/>
      <c r="AG10" s="4" t="str">
        <f t="shared" ref="AG10" si="94">IF(AND((AF10&gt;0),(AF$4&gt;0)),(AF10/AF$4*100),"")</f>
        <v/>
      </c>
      <c r="AH10" s="19"/>
      <c r="AI10" s="4" t="str">
        <f t="shared" ref="AI10" si="95">IF(AND((AH10&gt;0),(AH$4&gt;0)),(AH10/AH$4*100),"")</f>
        <v/>
      </c>
      <c r="AJ10" s="19"/>
      <c r="AK10" s="4" t="str">
        <f t="shared" ref="AK10" si="96">IF(AND((AJ10&gt;0),(AJ$4&gt;0)),(AJ10/AJ$4*100),"")</f>
        <v/>
      </c>
      <c r="AL10" s="19"/>
      <c r="AM10" s="4" t="str">
        <f t="shared" ref="AM10" si="97">IF(AND((AL10&gt;0),(AL$4&gt;0)),(AL10/AL$4*100),"")</f>
        <v/>
      </c>
      <c r="AN10" s="19"/>
      <c r="AO10" s="4" t="str">
        <f t="shared" ref="AO10" si="98">IF(AND((AN10&gt;0),(AN$4&gt;0)),(AN10/AN$4*100),"")</f>
        <v/>
      </c>
      <c r="AP10" s="19"/>
      <c r="AQ10" s="4" t="str">
        <f t="shared" ref="AQ10" si="99">IF(AND((AP10&gt;0),(AP$4&gt;0)),(AP10/AP$4*100),"")</f>
        <v/>
      </c>
      <c r="AR10" s="19"/>
      <c r="AS10" s="4" t="str">
        <f t="shared" ref="AS10" si="100">IF(AND((AR10&gt;0),(AR$4&gt;0)),(AR10/AR$4*100),"")</f>
        <v/>
      </c>
      <c r="AT10" s="19"/>
      <c r="AU10" s="4" t="str">
        <f t="shared" ref="AU10" si="101">IF(AND((AT10&gt;0),(AT$4&gt;0)),(AT10/AT$4*100),"")</f>
        <v/>
      </c>
      <c r="AV10" s="19"/>
      <c r="AW10" s="4" t="str">
        <f t="shared" ref="AW10" si="102">IF(AND((AV10&gt;0),(AV$4&gt;0)),(AV10/AV$4*100),"")</f>
        <v/>
      </c>
      <c r="AX10" s="19"/>
      <c r="AY10" s="4" t="str">
        <f t="shared" ref="AY10" si="103">IF(AND((AX10&gt;0),(AX$4&gt;0)),(AX10/AX$4*100),"")</f>
        <v/>
      </c>
      <c r="AZ10" s="19"/>
      <c r="BA10" s="4" t="str">
        <f t="shared" ref="BA10" si="104">IF(AND((AZ10&gt;0),(AZ$4&gt;0)),(AZ10/AZ$4*100),"")</f>
        <v/>
      </c>
      <c r="BB10" s="19"/>
      <c r="BC10" s="4" t="str">
        <f t="shared" ref="BC10" si="105">IF(AND((BB10&gt;0),(BB$4&gt;0)),(BB10/BB$4*100),"")</f>
        <v/>
      </c>
      <c r="BD10" s="19"/>
      <c r="BE10" s="4" t="str">
        <f t="shared" ref="BE10" si="106">IF(AND((BD10&gt;0),(BD$4&gt;0)),(BD10/BD$4*100),"")</f>
        <v/>
      </c>
      <c r="BF10" s="19"/>
      <c r="BG10" s="4" t="str">
        <f t="shared" ref="BG10" si="107">IF(AND((BF10&gt;0),(BF$4&gt;0)),(BF10/BF$4*100),"")</f>
        <v/>
      </c>
      <c r="BH10" s="19"/>
      <c r="BI10" s="4" t="str">
        <f t="shared" ref="BI10" si="108">IF(AND((BH10&gt;0),(BH$4&gt;0)),(BH10/BH$4*100),"")</f>
        <v/>
      </c>
      <c r="BK10" s="57" t="s">
        <v>22</v>
      </c>
      <c r="BL10" s="30">
        <f t="shared" si="16"/>
        <v>10</v>
      </c>
      <c r="BM10" s="31">
        <f t="shared" si="17"/>
        <v>38.6</v>
      </c>
      <c r="BN10" s="32" t="str">
        <f t="shared" si="18"/>
        <v>–</v>
      </c>
      <c r="BO10" s="33">
        <f t="shared" si="19"/>
        <v>53.5</v>
      </c>
      <c r="BP10" s="34">
        <f t="shared" si="20"/>
        <v>86.625514403292186</v>
      </c>
      <c r="BQ10" s="35" t="str">
        <f t="shared" si="41"/>
        <v>–</v>
      </c>
      <c r="BR10" s="36">
        <f t="shared" si="21"/>
        <v>111.92468619246863</v>
      </c>
      <c r="BS10" s="37">
        <f t="shared" si="22"/>
        <v>46.99</v>
      </c>
      <c r="BT10" s="38">
        <f t="shared" si="42"/>
        <v>100.33004147557804</v>
      </c>
      <c r="BU10" s="32">
        <f t="shared" si="23"/>
        <v>4.7521807859363072</v>
      </c>
      <c r="BV10" s="39">
        <f t="shared" si="43"/>
        <v>9.0207115869294565</v>
      </c>
      <c r="BW10" s="32">
        <f t="shared" si="24"/>
        <v>46</v>
      </c>
      <c r="BX10" s="35">
        <f t="shared" si="44"/>
        <v>92.555331991951704</v>
      </c>
    </row>
    <row r="11" spans="1:76" ht="16.5" customHeight="1" x14ac:dyDescent="0.2">
      <c r="A11" s="10" t="s">
        <v>35</v>
      </c>
      <c r="B11" s="68">
        <f>IF(AND((B10&gt;0),(B3&gt;0)),(B10/B3),"")</f>
        <v>0.22439024390243903</v>
      </c>
      <c r="C11" s="4" t="s">
        <v>3</v>
      </c>
      <c r="D11" s="68">
        <f>IF(AND((D10&gt;0),(D3&gt;0)),(D10/D3),"")</f>
        <v>0.23891625615763548</v>
      </c>
      <c r="E11" s="4" t="s">
        <v>3</v>
      </c>
      <c r="F11" s="68">
        <f>IF(AND((F10&gt;0),(F3&gt;0)),(F10/F3),"")</f>
        <v>0.20601851851851852</v>
      </c>
      <c r="G11" s="4" t="s">
        <v>3</v>
      </c>
      <c r="H11" s="68">
        <f>IF(AND((H10&gt;0),(H3&gt;0)),(H10/H3),"")</f>
        <v>0.24325581395348836</v>
      </c>
      <c r="I11" s="4" t="s">
        <v>3</v>
      </c>
      <c r="J11" s="68">
        <f>IF(AND((J10&gt;0),(J3&gt;0)),(J10/J3),"")</f>
        <v>0.23883928571428573</v>
      </c>
      <c r="K11" s="4" t="s">
        <v>3</v>
      </c>
      <c r="L11" s="68">
        <f>IF(AND((L10&gt;0),(L3&gt;0)),(L10/L3),"")</f>
        <v>0.24041450777202072</v>
      </c>
      <c r="M11" s="4" t="s">
        <v>3</v>
      </c>
      <c r="N11" s="68">
        <f>IF(AND((N10&gt;0),(N3&gt;0)),(N10/N3),"")</f>
        <v>0.22786069651741292</v>
      </c>
      <c r="O11" s="4" t="s">
        <v>3</v>
      </c>
      <c r="P11" s="68">
        <f>IF(AND((P10&gt;0),(P3&gt;0)),(P10/P3),"")</f>
        <v>0.17615062761506275</v>
      </c>
      <c r="Q11" s="4" t="s">
        <v>3</v>
      </c>
      <c r="R11" s="68">
        <f>IF(AND((R10&gt;0),(R3&gt;0)),(R10/R3),"")</f>
        <v>0.22118644067796611</v>
      </c>
      <c r="S11" s="4" t="s">
        <v>3</v>
      </c>
      <c r="T11" s="68">
        <f>IF(AND((T10&gt;0),(T3&gt;0)),(T10/T3),"")</f>
        <v>0.18207547169811322</v>
      </c>
      <c r="U11" s="4" t="s">
        <v>3</v>
      </c>
      <c r="V11" s="68" t="str">
        <f>IF(AND((V10&gt;0),(V3&gt;0)),(V10/V3),"")</f>
        <v/>
      </c>
      <c r="W11" s="4" t="s">
        <v>3</v>
      </c>
      <c r="X11" s="68" t="str">
        <f>IF(AND((X10&gt;0),(X3&gt;0)),(X10/X3),"")</f>
        <v/>
      </c>
      <c r="Y11" s="4" t="s">
        <v>3</v>
      </c>
      <c r="Z11" s="68" t="str">
        <f>IF(AND((Z10&gt;0),(Z3&gt;0)),(Z10/Z3),"")</f>
        <v/>
      </c>
      <c r="AA11" s="4" t="s">
        <v>3</v>
      </c>
      <c r="AB11" s="68" t="str">
        <f>IF(AND((AB10&gt;0),(AB3&gt;0)),(AB10/AB3),"")</f>
        <v/>
      </c>
      <c r="AC11" s="4" t="s">
        <v>3</v>
      </c>
      <c r="AD11" s="68" t="str">
        <f t="shared" ref="AD11" si="109">IF(AND((AD10&gt;0),(AD3&gt;0)),(AD10/AD3),"")</f>
        <v/>
      </c>
      <c r="AE11" s="4" t="s">
        <v>3</v>
      </c>
      <c r="AF11" s="68" t="str">
        <f t="shared" ref="AF11" si="110">IF(AND((AF10&gt;0),(AF3&gt;0)),(AF10/AF3),"")</f>
        <v/>
      </c>
      <c r="AG11" s="4" t="s">
        <v>3</v>
      </c>
      <c r="AH11" s="68" t="str">
        <f t="shared" ref="AH11" si="111">IF(AND((AH10&gt;0),(AH3&gt;0)),(AH10/AH3),"")</f>
        <v/>
      </c>
      <c r="AI11" s="4" t="s">
        <v>3</v>
      </c>
      <c r="AJ11" s="68" t="str">
        <f t="shared" ref="AJ11" si="112">IF(AND((AJ10&gt;0),(AJ3&gt;0)),(AJ10/AJ3),"")</f>
        <v/>
      </c>
      <c r="AK11" s="4" t="s">
        <v>3</v>
      </c>
      <c r="AL11" s="68" t="str">
        <f t="shared" ref="AL11" si="113">IF(AND((AL10&gt;0),(AL3&gt;0)),(AL10/AL3),"")</f>
        <v/>
      </c>
      <c r="AM11" s="4" t="s">
        <v>3</v>
      </c>
      <c r="AN11" s="68" t="str">
        <f t="shared" ref="AN11" si="114">IF(AND((AN10&gt;0),(AN3&gt;0)),(AN10/AN3),"")</f>
        <v/>
      </c>
      <c r="AO11" s="4" t="s">
        <v>3</v>
      </c>
      <c r="AP11" s="68" t="str">
        <f t="shared" ref="AP11" si="115">IF(AND((AP10&gt;0),(AP3&gt;0)),(AP10/AP3),"")</f>
        <v/>
      </c>
      <c r="AQ11" s="4" t="s">
        <v>3</v>
      </c>
      <c r="AR11" s="68" t="str">
        <f t="shared" ref="AR11" si="116">IF(AND((AR10&gt;0),(AR3&gt;0)),(AR10/AR3),"")</f>
        <v/>
      </c>
      <c r="AS11" s="4" t="s">
        <v>3</v>
      </c>
      <c r="AT11" s="68" t="str">
        <f t="shared" ref="AT11" si="117">IF(AND((AT10&gt;0),(AT3&gt;0)),(AT10/AT3),"")</f>
        <v/>
      </c>
      <c r="AU11" s="4" t="s">
        <v>3</v>
      </c>
      <c r="AV11" s="68" t="str">
        <f t="shared" ref="AV11" si="118">IF(AND((AV10&gt;0),(AV3&gt;0)),(AV10/AV3),"")</f>
        <v/>
      </c>
      <c r="AW11" s="4" t="s">
        <v>3</v>
      </c>
      <c r="AX11" s="68" t="str">
        <f t="shared" ref="AX11" si="119">IF(AND((AX10&gt;0),(AX3&gt;0)),(AX10/AX3),"")</f>
        <v/>
      </c>
      <c r="AY11" s="4" t="s">
        <v>3</v>
      </c>
      <c r="AZ11" s="68" t="str">
        <f t="shared" ref="AZ11" si="120">IF(AND((AZ10&gt;0),(AZ3&gt;0)),(AZ10/AZ3),"")</f>
        <v/>
      </c>
      <c r="BA11" s="4" t="s">
        <v>3</v>
      </c>
      <c r="BB11" s="68" t="str">
        <f t="shared" ref="BB11" si="121">IF(AND((BB10&gt;0),(BB3&gt;0)),(BB10/BB3),"")</f>
        <v/>
      </c>
      <c r="BC11" s="4" t="s">
        <v>3</v>
      </c>
      <c r="BD11" s="68" t="str">
        <f t="shared" ref="BD11" si="122">IF(AND((BD10&gt;0),(BD3&gt;0)),(BD10/BD3),"")</f>
        <v/>
      </c>
      <c r="BE11" s="4" t="s">
        <v>3</v>
      </c>
      <c r="BF11" s="68" t="str">
        <f t="shared" ref="BF11" si="123">IF(AND((BF10&gt;0),(BF3&gt;0)),(BF10/BF3),"")</f>
        <v/>
      </c>
      <c r="BG11" s="4" t="s">
        <v>3</v>
      </c>
      <c r="BH11" s="68" t="str">
        <f t="shared" ref="BH11" si="124">IF(AND((BH10&gt;0),(BH3&gt;0)),(BH10/BH3),"")</f>
        <v/>
      </c>
      <c r="BI11" s="4" t="s">
        <v>3</v>
      </c>
      <c r="BK11" s="57" t="s">
        <v>35</v>
      </c>
      <c r="BL11" s="30">
        <f t="shared" si="16"/>
        <v>10</v>
      </c>
      <c r="BM11" s="40">
        <f t="shared" si="17"/>
        <v>0.17615062761506275</v>
      </c>
      <c r="BN11" s="22" t="str">
        <f t="shared" si="18"/>
        <v>–</v>
      </c>
      <c r="BO11" s="41">
        <f t="shared" si="19"/>
        <v>0.24325581395348836</v>
      </c>
      <c r="BP11" s="24" t="str">
        <f t="shared" si="20"/>
        <v/>
      </c>
      <c r="BQ11" s="6" t="s">
        <v>3</v>
      </c>
      <c r="BR11" s="26" t="str">
        <f t="shared" si="21"/>
        <v/>
      </c>
      <c r="BS11" s="42">
        <f t="shared" si="22"/>
        <v>0.21991078625269428</v>
      </c>
      <c r="BT11" s="28" t="s">
        <v>3</v>
      </c>
      <c r="BU11" s="43">
        <f t="shared" si="23"/>
        <v>2.4288178229030705E-2</v>
      </c>
      <c r="BV11" s="29" t="s">
        <v>3</v>
      </c>
      <c r="BW11" s="43">
        <f t="shared" si="24"/>
        <v>0.22439024390243903</v>
      </c>
      <c r="BX11" s="25" t="s">
        <v>3</v>
      </c>
    </row>
    <row r="12" spans="1:76" ht="16.5" customHeight="1" x14ac:dyDescent="0.2">
      <c r="A12" s="15" t="s">
        <v>24</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24</v>
      </c>
      <c r="BL12" s="30"/>
      <c r="BM12" s="21"/>
      <c r="BN12" s="22"/>
      <c r="BO12" s="23"/>
      <c r="BP12" s="24"/>
      <c r="BQ12" s="25"/>
      <c r="BR12" s="26"/>
      <c r="BS12" s="27"/>
      <c r="BT12" s="28"/>
      <c r="BU12" s="22"/>
      <c r="BV12" s="29"/>
      <c r="BW12" s="22"/>
      <c r="BX12" s="25"/>
    </row>
    <row r="13" spans="1:76" ht="16.5" customHeight="1" x14ac:dyDescent="0.2">
      <c r="A13" s="10" t="s">
        <v>66</v>
      </c>
      <c r="B13" s="19">
        <v>10.5</v>
      </c>
      <c r="C13" s="4">
        <f t="shared" ref="C13:C20" si="125">IF(AND((B13&gt;0),(B$4&gt;0)),(B13/B$4*100),"")</f>
        <v>21.12676056338028</v>
      </c>
      <c r="D13" s="19">
        <v>7.5</v>
      </c>
      <c r="E13" s="4">
        <f t="shared" ref="E13:E20" si="126">IF(AND((D13&gt;0),(D$4&gt;0)),(D13/D$4*100),"")</f>
        <v>15.723270440251572</v>
      </c>
      <c r="F13" s="19">
        <v>8.6</v>
      </c>
      <c r="G13" s="4">
        <f t="shared" ref="G13:G20" si="127">IF(AND((F13&gt;0),(F$4&gt;0)),(F13/F$4*100),"")</f>
        <v>18.454935622317596</v>
      </c>
      <c r="H13" s="19">
        <v>8.8000000000000007</v>
      </c>
      <c r="I13" s="4">
        <f t="shared" ref="I13:I20" si="128">IF(AND((H13&gt;0),(H$4&gt;0)),(H13/H$4*100),"")</f>
        <v>18.565400843881857</v>
      </c>
      <c r="J13" s="19">
        <v>6.9</v>
      </c>
      <c r="K13" s="4">
        <f t="shared" ref="K13:K20" si="129">IF(AND((J13&gt;0),(J$4&gt;0)),(J13/J$4*100),"")</f>
        <v>14.435146443514647</v>
      </c>
      <c r="L13" s="19">
        <v>8.1999999999999993</v>
      </c>
      <c r="M13" s="4">
        <f t="shared" ref="M13:M20" si="130">IF(AND((L13&gt;0),(L$4&gt;0)),(L13/L$4*100),"")</f>
        <v>19.385342789598109</v>
      </c>
      <c r="N13" s="19">
        <v>9.4</v>
      </c>
      <c r="O13" s="4">
        <f t="shared" ref="O13:O20" si="131">IF(AND((N13&gt;0),(N$4&gt;0)),(N13/N$4*100),"")</f>
        <v>20.390455531453362</v>
      </c>
      <c r="P13" s="19">
        <v>6.8</v>
      </c>
      <c r="Q13" s="4">
        <f t="shared" ref="Q13:Q20" si="132">IF(AND((P13&gt;0),(P$4&gt;0)),(P13/P$4*100),"")</f>
        <v>13.991769547325102</v>
      </c>
      <c r="R13" s="19">
        <v>7.2</v>
      </c>
      <c r="S13" s="4">
        <f t="shared" ref="S13:S20" si="133">IF(AND((R13&gt;0),(R$4&gt;0)),(R13/R$4*100),"")</f>
        <v>14.574898785425102</v>
      </c>
      <c r="T13" s="19">
        <v>4.7</v>
      </c>
      <c r="U13" s="4">
        <f t="shared" ref="U13:U20" si="134">IF(AND((T13&gt;0),(T$4&gt;0)),(T13/T$4*100),"")</f>
        <v>10.955710955710957</v>
      </c>
      <c r="V13" s="19"/>
      <c r="W13" s="4" t="str">
        <f t="shared" ref="W13:W20" si="135">IF(AND((V13&gt;0),(V$4&gt;0)),(V13/V$4*100),"")</f>
        <v/>
      </c>
      <c r="X13" s="19"/>
      <c r="Y13" s="4" t="str">
        <f t="shared" ref="Y13:Y20" si="136">IF(AND((X13&gt;0),(X$4&gt;0)),(X13/X$4*100),"")</f>
        <v/>
      </c>
      <c r="Z13" s="19"/>
      <c r="AA13" s="4" t="str">
        <f t="shared" ref="AA13:AA20" si="137">IF(AND((Z13&gt;0),(Z$4&gt;0)),(Z13/Z$4*100),"")</f>
        <v/>
      </c>
      <c r="AB13" s="19"/>
      <c r="AC13" s="4" t="str">
        <f t="shared" ref="AC13:AC20" si="138">IF(AND((AB13&gt;0),(AB$4&gt;0)),(AB13/AB$4*100),"")</f>
        <v/>
      </c>
      <c r="AD13" s="19"/>
      <c r="AE13" s="4" t="str">
        <f t="shared" ref="AE13:AE20" si="139">IF(AND((AD13&gt;0),(AD$4&gt;0)),(AD13/AD$4*100),"")</f>
        <v/>
      </c>
      <c r="AF13" s="19"/>
      <c r="AG13" s="4" t="str">
        <f t="shared" ref="AG13:AG20" si="140">IF(AND((AF13&gt;0),(AF$4&gt;0)),(AF13/AF$4*100),"")</f>
        <v/>
      </c>
      <c r="AH13" s="19"/>
      <c r="AI13" s="4" t="str">
        <f t="shared" ref="AI13:AI20" si="141">IF(AND((AH13&gt;0),(AH$4&gt;0)),(AH13/AH$4*100),"")</f>
        <v/>
      </c>
      <c r="AJ13" s="19"/>
      <c r="AK13" s="4" t="str">
        <f t="shared" ref="AK13:AK20" si="142">IF(AND((AJ13&gt;0),(AJ$4&gt;0)),(AJ13/AJ$4*100),"")</f>
        <v/>
      </c>
      <c r="AL13" s="19"/>
      <c r="AM13" s="4" t="str">
        <f t="shared" ref="AM13:AM20" si="143">IF(AND((AL13&gt;0),(AL$4&gt;0)),(AL13/AL$4*100),"")</f>
        <v/>
      </c>
      <c r="AN13" s="19"/>
      <c r="AO13" s="4" t="str">
        <f t="shared" ref="AO13:AO20" si="144">IF(AND((AN13&gt;0),(AN$4&gt;0)),(AN13/AN$4*100),"")</f>
        <v/>
      </c>
      <c r="AP13" s="19"/>
      <c r="AQ13" s="4" t="str">
        <f t="shared" ref="AQ13:AQ20" si="145">IF(AND((AP13&gt;0),(AP$4&gt;0)),(AP13/AP$4*100),"")</f>
        <v/>
      </c>
      <c r="AR13" s="19"/>
      <c r="AS13" s="4" t="str">
        <f t="shared" ref="AS13:AS20" si="146">IF(AND((AR13&gt;0),(AR$4&gt;0)),(AR13/AR$4*100),"")</f>
        <v/>
      </c>
      <c r="AT13" s="19"/>
      <c r="AU13" s="4" t="str">
        <f t="shared" ref="AU13:AU20" si="147">IF(AND((AT13&gt;0),(AT$4&gt;0)),(AT13/AT$4*100),"")</f>
        <v/>
      </c>
      <c r="AV13" s="19"/>
      <c r="AW13" s="4" t="str">
        <f t="shared" ref="AW13:AW20" si="148">IF(AND((AV13&gt;0),(AV$4&gt;0)),(AV13/AV$4*100),"")</f>
        <v/>
      </c>
      <c r="AX13" s="19"/>
      <c r="AY13" s="4" t="str">
        <f t="shared" ref="AY13:AY20" si="149">IF(AND((AX13&gt;0),(AX$4&gt;0)),(AX13/AX$4*100),"")</f>
        <v/>
      </c>
      <c r="AZ13" s="19"/>
      <c r="BA13" s="4" t="str">
        <f t="shared" ref="BA13:BA20" si="150">IF(AND((AZ13&gt;0),(AZ$4&gt;0)),(AZ13/AZ$4*100),"")</f>
        <v/>
      </c>
      <c r="BB13" s="19"/>
      <c r="BC13" s="4" t="str">
        <f t="shared" ref="BC13:BC20" si="151">IF(AND((BB13&gt;0),(BB$4&gt;0)),(BB13/BB$4*100),"")</f>
        <v/>
      </c>
      <c r="BD13" s="19"/>
      <c r="BE13" s="4" t="str">
        <f t="shared" ref="BE13:BE20" si="152">IF(AND((BD13&gt;0),(BD$4&gt;0)),(BD13/BD$4*100),"")</f>
        <v/>
      </c>
      <c r="BF13" s="19"/>
      <c r="BG13" s="4" t="str">
        <f t="shared" ref="BG13:BG20" si="153">IF(AND((BF13&gt;0),(BF$4&gt;0)),(BF13/BF$4*100),"")</f>
        <v/>
      </c>
      <c r="BH13" s="19"/>
      <c r="BI13" s="4" t="str">
        <f t="shared" ref="BI13:BI20" si="154">IF(AND((BH13&gt;0),(BH$4&gt;0)),(BH13/BH$4*100),"")</f>
        <v/>
      </c>
      <c r="BK13" s="57" t="s">
        <v>29</v>
      </c>
      <c r="BL13" s="30">
        <f t="shared" si="16"/>
        <v>10</v>
      </c>
      <c r="BM13" s="31">
        <f t="shared" si="17"/>
        <v>4.7</v>
      </c>
      <c r="BN13" s="32" t="str">
        <f t="shared" si="18"/>
        <v>–</v>
      </c>
      <c r="BO13" s="33">
        <f t="shared" si="19"/>
        <v>10.5</v>
      </c>
      <c r="BP13" s="34">
        <f t="shared" si="20"/>
        <v>10.955710955710957</v>
      </c>
      <c r="BQ13" s="35" t="str">
        <f t="shared" si="41"/>
        <v>–</v>
      </c>
      <c r="BR13" s="36">
        <f t="shared" si="21"/>
        <v>21.12676056338028</v>
      </c>
      <c r="BS13" s="37">
        <f t="shared" si="22"/>
        <v>7.8600000000000012</v>
      </c>
      <c r="BT13" s="38">
        <f t="shared" si="42"/>
        <v>16.760369152285858</v>
      </c>
      <c r="BU13" s="32">
        <f t="shared" si="23"/>
        <v>1.6153431008096506</v>
      </c>
      <c r="BV13" s="39">
        <f t="shared" si="43"/>
        <v>3.2978241692342625</v>
      </c>
      <c r="BW13" s="32">
        <f t="shared" si="24"/>
        <v>10.5</v>
      </c>
      <c r="BX13" s="35">
        <f t="shared" si="44"/>
        <v>21.12676056338028</v>
      </c>
    </row>
    <row r="14" spans="1:76" ht="16.5" customHeight="1" x14ac:dyDescent="0.2">
      <c r="A14" s="10" t="s">
        <v>67</v>
      </c>
      <c r="B14" s="19">
        <v>15.8</v>
      </c>
      <c r="C14" s="4">
        <f t="shared" si="125"/>
        <v>31.790744466800803</v>
      </c>
      <c r="D14" s="19">
        <v>14.5</v>
      </c>
      <c r="E14" s="4">
        <f t="shared" si="126"/>
        <v>30.398322851153036</v>
      </c>
      <c r="F14" s="19">
        <v>13.7</v>
      </c>
      <c r="G14" s="4">
        <f t="shared" si="127"/>
        <v>29.399141630901287</v>
      </c>
      <c r="H14" s="19">
        <v>13.3</v>
      </c>
      <c r="I14" s="4">
        <f t="shared" si="128"/>
        <v>28.059071729957807</v>
      </c>
      <c r="J14" s="19">
        <v>13.2</v>
      </c>
      <c r="K14" s="4">
        <f t="shared" si="129"/>
        <v>27.615062761506277</v>
      </c>
      <c r="L14" s="19">
        <v>13.4</v>
      </c>
      <c r="M14" s="4">
        <f t="shared" si="130"/>
        <v>31.678486997635936</v>
      </c>
      <c r="N14" s="19">
        <v>13.4</v>
      </c>
      <c r="O14" s="4">
        <f t="shared" si="131"/>
        <v>29.067245119305856</v>
      </c>
      <c r="P14" s="19">
        <v>10.7</v>
      </c>
      <c r="Q14" s="4">
        <f t="shared" si="132"/>
        <v>22.016460905349792</v>
      </c>
      <c r="R14" s="19">
        <v>13.1</v>
      </c>
      <c r="S14" s="4">
        <f t="shared" si="133"/>
        <v>26.518218623481783</v>
      </c>
      <c r="T14" s="19">
        <v>12.2</v>
      </c>
      <c r="U14" s="4">
        <f t="shared" si="134"/>
        <v>28.438228438228435</v>
      </c>
      <c r="V14" s="19"/>
      <c r="W14" s="4" t="str">
        <f t="shared" si="135"/>
        <v/>
      </c>
      <c r="X14" s="19"/>
      <c r="Y14" s="4" t="str">
        <f t="shared" si="136"/>
        <v/>
      </c>
      <c r="Z14" s="19"/>
      <c r="AA14" s="4" t="str">
        <f t="shared" si="137"/>
        <v/>
      </c>
      <c r="AB14" s="19"/>
      <c r="AC14" s="4" t="str">
        <f t="shared" si="138"/>
        <v/>
      </c>
      <c r="AD14" s="19"/>
      <c r="AE14" s="4" t="str">
        <f t="shared" si="139"/>
        <v/>
      </c>
      <c r="AF14" s="19"/>
      <c r="AG14" s="4" t="str">
        <f t="shared" si="140"/>
        <v/>
      </c>
      <c r="AH14" s="19"/>
      <c r="AI14" s="4" t="str">
        <f t="shared" si="141"/>
        <v/>
      </c>
      <c r="AJ14" s="19"/>
      <c r="AK14" s="4" t="str">
        <f t="shared" si="142"/>
        <v/>
      </c>
      <c r="AL14" s="19"/>
      <c r="AM14" s="4" t="str">
        <f t="shared" si="143"/>
        <v/>
      </c>
      <c r="AN14" s="19"/>
      <c r="AO14" s="4" t="str">
        <f t="shared" si="144"/>
        <v/>
      </c>
      <c r="AP14" s="19"/>
      <c r="AQ14" s="4" t="str">
        <f t="shared" si="145"/>
        <v/>
      </c>
      <c r="AR14" s="19"/>
      <c r="AS14" s="4" t="str">
        <f t="shared" si="146"/>
        <v/>
      </c>
      <c r="AT14" s="19"/>
      <c r="AU14" s="4" t="str">
        <f t="shared" si="147"/>
        <v/>
      </c>
      <c r="AV14" s="19"/>
      <c r="AW14" s="4" t="str">
        <f t="shared" si="148"/>
        <v/>
      </c>
      <c r="AX14" s="19"/>
      <c r="AY14" s="4" t="str">
        <f t="shared" si="149"/>
        <v/>
      </c>
      <c r="AZ14" s="19"/>
      <c r="BA14" s="4" t="str">
        <f t="shared" si="150"/>
        <v/>
      </c>
      <c r="BB14" s="19"/>
      <c r="BC14" s="4" t="str">
        <f t="shared" si="151"/>
        <v/>
      </c>
      <c r="BD14" s="19"/>
      <c r="BE14" s="4" t="str">
        <f t="shared" si="152"/>
        <v/>
      </c>
      <c r="BF14" s="19"/>
      <c r="BG14" s="4" t="str">
        <f t="shared" si="153"/>
        <v/>
      </c>
      <c r="BH14" s="19"/>
      <c r="BI14" s="4" t="str">
        <f t="shared" si="154"/>
        <v/>
      </c>
      <c r="BK14" s="57" t="s">
        <v>30</v>
      </c>
      <c r="BL14" s="30">
        <f t="shared" si="16"/>
        <v>10</v>
      </c>
      <c r="BM14" s="31">
        <f t="shared" si="17"/>
        <v>10.7</v>
      </c>
      <c r="BN14" s="32" t="str">
        <f t="shared" si="18"/>
        <v>–</v>
      </c>
      <c r="BO14" s="33">
        <f t="shared" si="19"/>
        <v>15.8</v>
      </c>
      <c r="BP14" s="34">
        <f t="shared" si="20"/>
        <v>22.016460905349792</v>
      </c>
      <c r="BQ14" s="35" t="str">
        <f t="shared" si="41"/>
        <v>–</v>
      </c>
      <c r="BR14" s="36">
        <f t="shared" si="21"/>
        <v>31.790744466800803</v>
      </c>
      <c r="BS14" s="37">
        <f t="shared" si="22"/>
        <v>13.330000000000002</v>
      </c>
      <c r="BT14" s="38">
        <f t="shared" si="42"/>
        <v>28.498098352432102</v>
      </c>
      <c r="BU14" s="32">
        <f t="shared" si="23"/>
        <v>1.3283657461541065</v>
      </c>
      <c r="BV14" s="39">
        <f t="shared" si="43"/>
        <v>2.8403966647812315</v>
      </c>
      <c r="BW14" s="32">
        <f t="shared" si="24"/>
        <v>15.8</v>
      </c>
      <c r="BX14" s="35">
        <f t="shared" si="44"/>
        <v>31.790744466800803</v>
      </c>
    </row>
    <row r="15" spans="1:76" ht="16.5" customHeight="1" x14ac:dyDescent="0.2">
      <c r="A15" s="10" t="s">
        <v>70</v>
      </c>
      <c r="B15" s="19">
        <v>9.4</v>
      </c>
      <c r="C15" s="4">
        <f t="shared" si="125"/>
        <v>18.91348088531187</v>
      </c>
      <c r="D15" s="19">
        <v>8.9</v>
      </c>
      <c r="E15" s="4">
        <f t="shared" si="126"/>
        <v>18.658280922431867</v>
      </c>
      <c r="F15" s="19">
        <v>9.1999999999999993</v>
      </c>
      <c r="G15" s="4">
        <f t="shared" si="127"/>
        <v>19.742489270386265</v>
      </c>
      <c r="H15" s="19">
        <v>7.8</v>
      </c>
      <c r="I15" s="4">
        <f t="shared" si="128"/>
        <v>16.455696202531644</v>
      </c>
      <c r="J15" s="19">
        <v>7.6</v>
      </c>
      <c r="K15" s="4">
        <f t="shared" si="129"/>
        <v>15.899581589958158</v>
      </c>
      <c r="L15" s="19">
        <v>8.6</v>
      </c>
      <c r="M15" s="4">
        <f t="shared" si="130"/>
        <v>20.33096926713948</v>
      </c>
      <c r="N15" s="19">
        <v>16.100000000000001</v>
      </c>
      <c r="O15" s="4">
        <f t="shared" si="131"/>
        <v>34.924078091106296</v>
      </c>
      <c r="P15" s="19">
        <v>6</v>
      </c>
      <c r="Q15" s="4">
        <f t="shared" si="132"/>
        <v>12.345679012345679</v>
      </c>
      <c r="R15" s="19">
        <v>5.9</v>
      </c>
      <c r="S15" s="4">
        <f t="shared" si="133"/>
        <v>11.943319838056683</v>
      </c>
      <c r="T15" s="19">
        <v>8.6999999999999993</v>
      </c>
      <c r="U15" s="4">
        <f t="shared" si="134"/>
        <v>20.27972027972028</v>
      </c>
      <c r="V15" s="19"/>
      <c r="W15" s="4" t="str">
        <f t="shared" si="135"/>
        <v/>
      </c>
      <c r="X15" s="19"/>
      <c r="Y15" s="4" t="str">
        <f t="shared" si="136"/>
        <v/>
      </c>
      <c r="Z15" s="19"/>
      <c r="AA15" s="4" t="str">
        <f t="shared" si="137"/>
        <v/>
      </c>
      <c r="AB15" s="19"/>
      <c r="AC15" s="4" t="str">
        <f t="shared" si="138"/>
        <v/>
      </c>
      <c r="AD15" s="19"/>
      <c r="AE15" s="4" t="str">
        <f t="shared" si="139"/>
        <v/>
      </c>
      <c r="AF15" s="19"/>
      <c r="AG15" s="4" t="str">
        <f t="shared" si="140"/>
        <v/>
      </c>
      <c r="AH15" s="19"/>
      <c r="AI15" s="4" t="str">
        <f t="shared" si="141"/>
        <v/>
      </c>
      <c r="AJ15" s="19"/>
      <c r="AK15" s="4" t="str">
        <f t="shared" si="142"/>
        <v/>
      </c>
      <c r="AL15" s="19"/>
      <c r="AM15" s="4" t="str">
        <f t="shared" si="143"/>
        <v/>
      </c>
      <c r="AN15" s="19"/>
      <c r="AO15" s="4" t="str">
        <f t="shared" si="144"/>
        <v/>
      </c>
      <c r="AP15" s="19"/>
      <c r="AQ15" s="4" t="str">
        <f t="shared" si="145"/>
        <v/>
      </c>
      <c r="AR15" s="19"/>
      <c r="AS15" s="4" t="str">
        <f t="shared" si="146"/>
        <v/>
      </c>
      <c r="AT15" s="19"/>
      <c r="AU15" s="4" t="str">
        <f t="shared" si="147"/>
        <v/>
      </c>
      <c r="AV15" s="19"/>
      <c r="AW15" s="4" t="str">
        <f t="shared" si="148"/>
        <v/>
      </c>
      <c r="AX15" s="19"/>
      <c r="AY15" s="4" t="str">
        <f t="shared" si="149"/>
        <v/>
      </c>
      <c r="AZ15" s="19"/>
      <c r="BA15" s="4" t="str">
        <f t="shared" si="150"/>
        <v/>
      </c>
      <c r="BB15" s="19"/>
      <c r="BC15" s="4" t="str">
        <f t="shared" si="151"/>
        <v/>
      </c>
      <c r="BD15" s="19"/>
      <c r="BE15" s="4" t="str">
        <f t="shared" si="152"/>
        <v/>
      </c>
      <c r="BF15" s="19"/>
      <c r="BG15" s="4" t="str">
        <f t="shared" si="153"/>
        <v/>
      </c>
      <c r="BH15" s="19"/>
      <c r="BI15" s="4" t="str">
        <f t="shared" si="154"/>
        <v/>
      </c>
      <c r="BK15" s="57" t="s">
        <v>31</v>
      </c>
      <c r="BL15" s="30">
        <f t="shared" si="16"/>
        <v>10</v>
      </c>
      <c r="BM15" s="31">
        <f t="shared" si="17"/>
        <v>5.9</v>
      </c>
      <c r="BN15" s="32" t="str">
        <f t="shared" si="18"/>
        <v>–</v>
      </c>
      <c r="BO15" s="33">
        <f t="shared" si="19"/>
        <v>16.100000000000001</v>
      </c>
      <c r="BP15" s="34">
        <f t="shared" si="20"/>
        <v>11.943319838056683</v>
      </c>
      <c r="BQ15" s="35" t="str">
        <f t="shared" si="41"/>
        <v>–</v>
      </c>
      <c r="BR15" s="36">
        <f t="shared" si="21"/>
        <v>34.924078091106296</v>
      </c>
      <c r="BS15" s="37">
        <f t="shared" si="22"/>
        <v>8.82</v>
      </c>
      <c r="BT15" s="38">
        <f t="shared" si="42"/>
        <v>18.949329535898823</v>
      </c>
      <c r="BU15" s="32">
        <f t="shared" si="23"/>
        <v>2.8393269938099337</v>
      </c>
      <c r="BV15" s="39">
        <f t="shared" si="43"/>
        <v>6.39268764487454</v>
      </c>
      <c r="BW15" s="32">
        <f t="shared" si="24"/>
        <v>9.4</v>
      </c>
      <c r="BX15" s="35">
        <f t="shared" si="44"/>
        <v>18.91348088531187</v>
      </c>
    </row>
    <row r="16" spans="1:76" ht="16.5" customHeight="1" x14ac:dyDescent="0.2">
      <c r="A16" s="10" t="s">
        <v>68</v>
      </c>
      <c r="B16" s="19">
        <v>17.899999999999999</v>
      </c>
      <c r="C16" s="4">
        <f t="shared" si="125"/>
        <v>36.016096579476859</v>
      </c>
      <c r="D16" s="19">
        <v>12.8</v>
      </c>
      <c r="E16" s="4">
        <f t="shared" si="126"/>
        <v>26.834381551362686</v>
      </c>
      <c r="F16" s="19">
        <v>13</v>
      </c>
      <c r="G16" s="4">
        <f t="shared" si="127"/>
        <v>27.896995708154503</v>
      </c>
      <c r="H16" s="19">
        <v>11.2</v>
      </c>
      <c r="I16" s="4">
        <f t="shared" si="128"/>
        <v>23.628691983122362</v>
      </c>
      <c r="J16" s="19">
        <v>14.9</v>
      </c>
      <c r="K16" s="4">
        <f t="shared" si="129"/>
        <v>31.171548117154813</v>
      </c>
      <c r="L16" s="19">
        <v>13.6</v>
      </c>
      <c r="M16" s="4">
        <f t="shared" si="130"/>
        <v>32.15130023640662</v>
      </c>
      <c r="N16" s="19">
        <v>17.7</v>
      </c>
      <c r="O16" s="4">
        <f t="shared" si="131"/>
        <v>38.394793926247281</v>
      </c>
      <c r="P16" s="19">
        <v>11.8</v>
      </c>
      <c r="Q16" s="4">
        <f t="shared" si="132"/>
        <v>24.279835390946502</v>
      </c>
      <c r="R16" s="19">
        <v>4.9000000000000004</v>
      </c>
      <c r="S16" s="4">
        <f t="shared" si="133"/>
        <v>9.9190283400809722</v>
      </c>
      <c r="T16" s="19">
        <v>11.6</v>
      </c>
      <c r="U16" s="4">
        <f t="shared" si="134"/>
        <v>27.039627039627039</v>
      </c>
      <c r="V16" s="19"/>
      <c r="W16" s="4" t="str">
        <f t="shared" si="135"/>
        <v/>
      </c>
      <c r="X16" s="19"/>
      <c r="Y16" s="4" t="str">
        <f t="shared" si="136"/>
        <v/>
      </c>
      <c r="Z16" s="19"/>
      <c r="AA16" s="4" t="str">
        <f t="shared" si="137"/>
        <v/>
      </c>
      <c r="AB16" s="19"/>
      <c r="AC16" s="4" t="str">
        <f t="shared" si="138"/>
        <v/>
      </c>
      <c r="AD16" s="19"/>
      <c r="AE16" s="4" t="str">
        <f t="shared" si="139"/>
        <v/>
      </c>
      <c r="AF16" s="19"/>
      <c r="AG16" s="4" t="str">
        <f t="shared" si="140"/>
        <v/>
      </c>
      <c r="AH16" s="19"/>
      <c r="AI16" s="4" t="str">
        <f t="shared" si="141"/>
        <v/>
      </c>
      <c r="AJ16" s="19"/>
      <c r="AK16" s="4" t="str">
        <f t="shared" si="142"/>
        <v/>
      </c>
      <c r="AL16" s="19"/>
      <c r="AM16" s="4" t="str">
        <f t="shared" si="143"/>
        <v/>
      </c>
      <c r="AN16" s="19"/>
      <c r="AO16" s="4" t="str">
        <f t="shared" si="144"/>
        <v/>
      </c>
      <c r="AP16" s="19"/>
      <c r="AQ16" s="4" t="str">
        <f t="shared" si="145"/>
        <v/>
      </c>
      <c r="AR16" s="19"/>
      <c r="AS16" s="4" t="str">
        <f t="shared" si="146"/>
        <v/>
      </c>
      <c r="AT16" s="19"/>
      <c r="AU16" s="4" t="str">
        <f t="shared" si="147"/>
        <v/>
      </c>
      <c r="AV16" s="19"/>
      <c r="AW16" s="4" t="str">
        <f t="shared" si="148"/>
        <v/>
      </c>
      <c r="AX16" s="19"/>
      <c r="AY16" s="4" t="str">
        <f t="shared" si="149"/>
        <v/>
      </c>
      <c r="AZ16" s="19"/>
      <c r="BA16" s="4" t="str">
        <f t="shared" si="150"/>
        <v/>
      </c>
      <c r="BB16" s="19"/>
      <c r="BC16" s="4" t="str">
        <f t="shared" si="151"/>
        <v/>
      </c>
      <c r="BD16" s="19"/>
      <c r="BE16" s="4" t="str">
        <f t="shared" si="152"/>
        <v/>
      </c>
      <c r="BF16" s="19"/>
      <c r="BG16" s="4" t="str">
        <f t="shared" si="153"/>
        <v/>
      </c>
      <c r="BH16" s="19"/>
      <c r="BI16" s="4" t="str">
        <f t="shared" si="154"/>
        <v/>
      </c>
      <c r="BK16" s="57" t="s">
        <v>32</v>
      </c>
      <c r="BL16" s="30">
        <f t="shared" si="16"/>
        <v>10</v>
      </c>
      <c r="BM16" s="31">
        <f t="shared" si="17"/>
        <v>4.9000000000000004</v>
      </c>
      <c r="BN16" s="32" t="str">
        <f t="shared" si="18"/>
        <v>–</v>
      </c>
      <c r="BO16" s="33">
        <f t="shared" si="19"/>
        <v>17.899999999999999</v>
      </c>
      <c r="BP16" s="34">
        <f t="shared" si="20"/>
        <v>9.9190283400809722</v>
      </c>
      <c r="BQ16" s="35" t="str">
        <f t="shared" si="41"/>
        <v>–</v>
      </c>
      <c r="BR16" s="36">
        <f t="shared" si="21"/>
        <v>38.394793926247281</v>
      </c>
      <c r="BS16" s="37">
        <f t="shared" si="22"/>
        <v>12.940000000000001</v>
      </c>
      <c r="BT16" s="38">
        <f t="shared" si="42"/>
        <v>27.733229887257966</v>
      </c>
      <c r="BU16" s="32">
        <f t="shared" si="23"/>
        <v>3.68667269438928</v>
      </c>
      <c r="BV16" s="39">
        <f t="shared" si="43"/>
        <v>7.8955049128599857</v>
      </c>
      <c r="BW16" s="32">
        <f t="shared" si="24"/>
        <v>17.899999999999999</v>
      </c>
      <c r="BX16" s="35">
        <f t="shared" si="44"/>
        <v>36.016096579476859</v>
      </c>
    </row>
    <row r="17" spans="1:76" ht="16.5" customHeight="1" x14ac:dyDescent="0.2">
      <c r="A17" s="10" t="s">
        <v>71</v>
      </c>
      <c r="B17" s="19">
        <v>15.6</v>
      </c>
      <c r="C17" s="4">
        <f t="shared" si="125"/>
        <v>31.388329979879277</v>
      </c>
      <c r="D17" s="19">
        <v>14.8</v>
      </c>
      <c r="E17" s="4">
        <f t="shared" si="126"/>
        <v>31.027253668763105</v>
      </c>
      <c r="F17" s="19">
        <v>13.2</v>
      </c>
      <c r="G17" s="4">
        <f t="shared" si="127"/>
        <v>28.326180257510725</v>
      </c>
      <c r="H17" s="19">
        <v>14.7</v>
      </c>
      <c r="I17" s="4">
        <f t="shared" si="128"/>
        <v>31.0126582278481</v>
      </c>
      <c r="J17" s="19">
        <v>13</v>
      </c>
      <c r="K17" s="4">
        <f t="shared" si="129"/>
        <v>27.196652719665277</v>
      </c>
      <c r="L17" s="19">
        <v>13.4</v>
      </c>
      <c r="M17" s="4">
        <f t="shared" si="130"/>
        <v>31.678486997635936</v>
      </c>
      <c r="N17" s="19">
        <v>15.6</v>
      </c>
      <c r="O17" s="4">
        <f t="shared" si="131"/>
        <v>33.839479392624725</v>
      </c>
      <c r="P17" s="19">
        <v>12.2</v>
      </c>
      <c r="Q17" s="4">
        <f t="shared" si="132"/>
        <v>25.102880658436209</v>
      </c>
      <c r="R17" s="19">
        <v>16.5</v>
      </c>
      <c r="S17" s="4">
        <f t="shared" si="133"/>
        <v>33.400809716599191</v>
      </c>
      <c r="T17" s="19">
        <v>11.2</v>
      </c>
      <c r="U17" s="4">
        <f t="shared" si="134"/>
        <v>26.107226107226104</v>
      </c>
      <c r="V17" s="19"/>
      <c r="W17" s="4" t="str">
        <f t="shared" si="135"/>
        <v/>
      </c>
      <c r="X17" s="19"/>
      <c r="Y17" s="4" t="str">
        <f t="shared" si="136"/>
        <v/>
      </c>
      <c r="Z17" s="19"/>
      <c r="AA17" s="4" t="str">
        <f t="shared" si="137"/>
        <v/>
      </c>
      <c r="AB17" s="19"/>
      <c r="AC17" s="4" t="str">
        <f t="shared" si="138"/>
        <v/>
      </c>
      <c r="AD17" s="19"/>
      <c r="AE17" s="4" t="str">
        <f t="shared" si="139"/>
        <v/>
      </c>
      <c r="AF17" s="19"/>
      <c r="AG17" s="4" t="str">
        <f t="shared" si="140"/>
        <v/>
      </c>
      <c r="AH17" s="19"/>
      <c r="AI17" s="4" t="str">
        <f t="shared" si="141"/>
        <v/>
      </c>
      <c r="AJ17" s="19"/>
      <c r="AK17" s="4" t="str">
        <f t="shared" si="142"/>
        <v/>
      </c>
      <c r="AL17" s="19"/>
      <c r="AM17" s="4" t="str">
        <f t="shared" si="143"/>
        <v/>
      </c>
      <c r="AN17" s="19"/>
      <c r="AO17" s="4" t="str">
        <f t="shared" si="144"/>
        <v/>
      </c>
      <c r="AP17" s="19"/>
      <c r="AQ17" s="4" t="str">
        <f t="shared" si="145"/>
        <v/>
      </c>
      <c r="AR17" s="19"/>
      <c r="AS17" s="4" t="str">
        <f t="shared" si="146"/>
        <v/>
      </c>
      <c r="AT17" s="19"/>
      <c r="AU17" s="4" t="str">
        <f t="shared" si="147"/>
        <v/>
      </c>
      <c r="AV17" s="19"/>
      <c r="AW17" s="4" t="str">
        <f t="shared" si="148"/>
        <v/>
      </c>
      <c r="AX17" s="19"/>
      <c r="AY17" s="4" t="str">
        <f t="shared" si="149"/>
        <v/>
      </c>
      <c r="AZ17" s="19"/>
      <c r="BA17" s="4" t="str">
        <f t="shared" si="150"/>
        <v/>
      </c>
      <c r="BB17" s="19"/>
      <c r="BC17" s="4" t="str">
        <f t="shared" si="151"/>
        <v/>
      </c>
      <c r="BD17" s="19"/>
      <c r="BE17" s="4" t="str">
        <f t="shared" si="152"/>
        <v/>
      </c>
      <c r="BF17" s="19"/>
      <c r="BG17" s="4" t="str">
        <f t="shared" si="153"/>
        <v/>
      </c>
      <c r="BH17" s="19"/>
      <c r="BI17" s="4" t="str">
        <f t="shared" si="154"/>
        <v/>
      </c>
      <c r="BK17" s="57" t="s">
        <v>33</v>
      </c>
      <c r="BL17" s="30">
        <f t="shared" si="16"/>
        <v>10</v>
      </c>
      <c r="BM17" s="31">
        <f t="shared" si="17"/>
        <v>11.2</v>
      </c>
      <c r="BN17" s="32" t="str">
        <f t="shared" si="18"/>
        <v>–</v>
      </c>
      <c r="BO17" s="33">
        <f t="shared" si="19"/>
        <v>16.5</v>
      </c>
      <c r="BP17" s="34">
        <f t="shared" si="20"/>
        <v>25.102880658436209</v>
      </c>
      <c r="BQ17" s="35" t="str">
        <f t="shared" si="41"/>
        <v>–</v>
      </c>
      <c r="BR17" s="36">
        <f t="shared" si="21"/>
        <v>33.839479392624725</v>
      </c>
      <c r="BS17" s="37">
        <f t="shared" si="22"/>
        <v>14.02</v>
      </c>
      <c r="BT17" s="38">
        <f t="shared" si="42"/>
        <v>29.907995772618865</v>
      </c>
      <c r="BU17" s="32">
        <f t="shared" si="23"/>
        <v>1.6857573306314821</v>
      </c>
      <c r="BV17" s="39">
        <f t="shared" si="43"/>
        <v>3.033953442243539</v>
      </c>
      <c r="BW17" s="32">
        <f t="shared" si="24"/>
        <v>15.6</v>
      </c>
      <c r="BX17" s="35">
        <f t="shared" si="44"/>
        <v>31.388329979879277</v>
      </c>
    </row>
    <row r="18" spans="1:76" ht="16.5" customHeight="1" x14ac:dyDescent="0.2">
      <c r="A18" s="10" t="s">
        <v>69</v>
      </c>
      <c r="B18" s="19">
        <v>20.8</v>
      </c>
      <c r="C18" s="4">
        <f t="shared" si="125"/>
        <v>41.851106639839031</v>
      </c>
      <c r="D18" s="19">
        <v>15.5</v>
      </c>
      <c r="E18" s="4">
        <f t="shared" si="126"/>
        <v>32.494758909853246</v>
      </c>
      <c r="F18" s="19">
        <v>13.4</v>
      </c>
      <c r="G18" s="4">
        <f t="shared" si="127"/>
        <v>28.75536480686695</v>
      </c>
      <c r="H18" s="19">
        <v>13.9</v>
      </c>
      <c r="I18" s="4">
        <f t="shared" si="128"/>
        <v>29.324894514767934</v>
      </c>
      <c r="J18" s="19">
        <v>15.5</v>
      </c>
      <c r="K18" s="4">
        <f t="shared" si="129"/>
        <v>32.426778242677827</v>
      </c>
      <c r="L18" s="19">
        <v>15.6</v>
      </c>
      <c r="M18" s="4">
        <f t="shared" si="130"/>
        <v>36.879432624113477</v>
      </c>
      <c r="N18" s="19">
        <v>14.5</v>
      </c>
      <c r="O18" s="4">
        <f t="shared" si="131"/>
        <v>31.453362255965288</v>
      </c>
      <c r="P18" s="19">
        <v>11.9</v>
      </c>
      <c r="Q18" s="4">
        <f t="shared" si="132"/>
        <v>24.485596707818928</v>
      </c>
      <c r="R18" s="19">
        <v>17.899999999999999</v>
      </c>
      <c r="S18" s="4">
        <f t="shared" si="133"/>
        <v>36.234817813765183</v>
      </c>
      <c r="T18" s="19">
        <v>9.5</v>
      </c>
      <c r="U18" s="4">
        <f t="shared" si="134"/>
        <v>22.144522144522146</v>
      </c>
      <c r="V18" s="19"/>
      <c r="W18" s="4" t="str">
        <f t="shared" si="135"/>
        <v/>
      </c>
      <c r="X18" s="19"/>
      <c r="Y18" s="4" t="str">
        <f t="shared" si="136"/>
        <v/>
      </c>
      <c r="Z18" s="19"/>
      <c r="AA18" s="4" t="str">
        <f t="shared" si="137"/>
        <v/>
      </c>
      <c r="AB18" s="19"/>
      <c r="AC18" s="4" t="str">
        <f t="shared" si="138"/>
        <v/>
      </c>
      <c r="AD18" s="19"/>
      <c r="AE18" s="4" t="str">
        <f t="shared" si="139"/>
        <v/>
      </c>
      <c r="AF18" s="19"/>
      <c r="AG18" s="4" t="str">
        <f t="shared" si="140"/>
        <v/>
      </c>
      <c r="AH18" s="19"/>
      <c r="AI18" s="4" t="str">
        <f t="shared" si="141"/>
        <v/>
      </c>
      <c r="AJ18" s="19"/>
      <c r="AK18" s="4" t="str">
        <f t="shared" si="142"/>
        <v/>
      </c>
      <c r="AL18" s="19"/>
      <c r="AM18" s="4" t="str">
        <f t="shared" si="143"/>
        <v/>
      </c>
      <c r="AN18" s="19"/>
      <c r="AO18" s="4" t="str">
        <f t="shared" si="144"/>
        <v/>
      </c>
      <c r="AP18" s="19"/>
      <c r="AQ18" s="4" t="str">
        <f t="shared" si="145"/>
        <v/>
      </c>
      <c r="AR18" s="19"/>
      <c r="AS18" s="4" t="str">
        <f t="shared" si="146"/>
        <v/>
      </c>
      <c r="AT18" s="19"/>
      <c r="AU18" s="4" t="str">
        <f t="shared" si="147"/>
        <v/>
      </c>
      <c r="AV18" s="19"/>
      <c r="AW18" s="4" t="str">
        <f t="shared" si="148"/>
        <v/>
      </c>
      <c r="AX18" s="19"/>
      <c r="AY18" s="4" t="str">
        <f t="shared" si="149"/>
        <v/>
      </c>
      <c r="AZ18" s="19"/>
      <c r="BA18" s="4" t="str">
        <f t="shared" si="150"/>
        <v/>
      </c>
      <c r="BB18" s="19"/>
      <c r="BC18" s="4" t="str">
        <f t="shared" si="151"/>
        <v/>
      </c>
      <c r="BD18" s="19"/>
      <c r="BE18" s="4" t="str">
        <f t="shared" si="152"/>
        <v/>
      </c>
      <c r="BF18" s="19"/>
      <c r="BG18" s="4" t="str">
        <f t="shared" si="153"/>
        <v/>
      </c>
      <c r="BH18" s="19"/>
      <c r="BI18" s="4" t="str">
        <f t="shared" si="154"/>
        <v/>
      </c>
      <c r="BK18" s="57" t="s">
        <v>34</v>
      </c>
      <c r="BL18" s="30">
        <f t="shared" si="16"/>
        <v>10</v>
      </c>
      <c r="BM18" s="31">
        <f t="shared" si="17"/>
        <v>9.5</v>
      </c>
      <c r="BN18" s="32" t="str">
        <f t="shared" si="18"/>
        <v>–</v>
      </c>
      <c r="BO18" s="33">
        <f t="shared" si="19"/>
        <v>20.8</v>
      </c>
      <c r="BP18" s="34">
        <f t="shared" si="20"/>
        <v>22.144522144522146</v>
      </c>
      <c r="BQ18" s="35" t="str">
        <f t="shared" si="41"/>
        <v>–</v>
      </c>
      <c r="BR18" s="36">
        <f t="shared" si="21"/>
        <v>41.851106639839031</v>
      </c>
      <c r="BS18" s="37">
        <f t="shared" si="22"/>
        <v>14.85</v>
      </c>
      <c r="BT18" s="38">
        <f t="shared" si="42"/>
        <v>31.605063466018997</v>
      </c>
      <c r="BU18" s="32">
        <f t="shared" si="23"/>
        <v>3.1013437947659623</v>
      </c>
      <c r="BV18" s="39">
        <f t="shared" si="43"/>
        <v>5.8616776550109684</v>
      </c>
      <c r="BW18" s="32">
        <f t="shared" si="24"/>
        <v>20.8</v>
      </c>
      <c r="BX18" s="35">
        <f t="shared" si="44"/>
        <v>41.851106639839031</v>
      </c>
    </row>
    <row r="19" spans="1:76" ht="16.5" customHeight="1" x14ac:dyDescent="0.2">
      <c r="A19" s="10" t="s">
        <v>5</v>
      </c>
      <c r="B19" s="19">
        <v>3.7</v>
      </c>
      <c r="C19" s="4">
        <f t="shared" si="125"/>
        <v>7.4446680080482901</v>
      </c>
      <c r="D19" s="19">
        <v>3.7</v>
      </c>
      <c r="E19" s="4">
        <f t="shared" si="126"/>
        <v>7.7568134171907763</v>
      </c>
      <c r="F19" s="19">
        <v>4</v>
      </c>
      <c r="G19" s="4">
        <f t="shared" si="127"/>
        <v>8.5836909871244629</v>
      </c>
      <c r="H19" s="19">
        <v>4.3</v>
      </c>
      <c r="I19" s="4">
        <f t="shared" si="128"/>
        <v>9.071729957805907</v>
      </c>
      <c r="J19" s="19">
        <v>3.9</v>
      </c>
      <c r="K19" s="4">
        <f t="shared" si="129"/>
        <v>8.1589958158995817</v>
      </c>
      <c r="L19" s="19">
        <v>2.8</v>
      </c>
      <c r="M19" s="4">
        <f t="shared" si="130"/>
        <v>6.6193853427895979</v>
      </c>
      <c r="N19" s="19">
        <v>3.4</v>
      </c>
      <c r="O19" s="4">
        <f t="shared" si="131"/>
        <v>7.3752711496746199</v>
      </c>
      <c r="P19" s="19">
        <v>4.3</v>
      </c>
      <c r="Q19" s="4">
        <f t="shared" si="132"/>
        <v>8.8477366255144041</v>
      </c>
      <c r="R19" s="19">
        <v>4.2</v>
      </c>
      <c r="S19" s="4">
        <f t="shared" si="133"/>
        <v>8.5020242914979764</v>
      </c>
      <c r="T19" s="19">
        <v>2.9</v>
      </c>
      <c r="U19" s="4">
        <f t="shared" si="134"/>
        <v>6.7599067599067597</v>
      </c>
      <c r="V19" s="19"/>
      <c r="W19" s="4" t="str">
        <f t="shared" si="135"/>
        <v/>
      </c>
      <c r="X19" s="19"/>
      <c r="Y19" s="4" t="str">
        <f t="shared" si="136"/>
        <v/>
      </c>
      <c r="Z19" s="19"/>
      <c r="AA19" s="4" t="str">
        <f t="shared" si="137"/>
        <v/>
      </c>
      <c r="AB19" s="19"/>
      <c r="AC19" s="4" t="str">
        <f t="shared" si="138"/>
        <v/>
      </c>
      <c r="AD19" s="19"/>
      <c r="AE19" s="4" t="str">
        <f t="shared" si="139"/>
        <v/>
      </c>
      <c r="AF19" s="19"/>
      <c r="AG19" s="4" t="str">
        <f t="shared" si="140"/>
        <v/>
      </c>
      <c r="AH19" s="19"/>
      <c r="AI19" s="4" t="str">
        <f t="shared" si="141"/>
        <v/>
      </c>
      <c r="AJ19" s="19"/>
      <c r="AK19" s="4" t="str">
        <f t="shared" si="142"/>
        <v/>
      </c>
      <c r="AL19" s="19"/>
      <c r="AM19" s="4" t="str">
        <f t="shared" si="143"/>
        <v/>
      </c>
      <c r="AN19" s="19"/>
      <c r="AO19" s="4" t="str">
        <f t="shared" si="144"/>
        <v/>
      </c>
      <c r="AP19" s="19"/>
      <c r="AQ19" s="4" t="str">
        <f t="shared" si="145"/>
        <v/>
      </c>
      <c r="AR19" s="19"/>
      <c r="AS19" s="4" t="str">
        <f t="shared" si="146"/>
        <v/>
      </c>
      <c r="AT19" s="19"/>
      <c r="AU19" s="4" t="str">
        <f t="shared" si="147"/>
        <v/>
      </c>
      <c r="AV19" s="19"/>
      <c r="AW19" s="4" t="str">
        <f t="shared" si="148"/>
        <v/>
      </c>
      <c r="AX19" s="19"/>
      <c r="AY19" s="4" t="str">
        <f t="shared" si="149"/>
        <v/>
      </c>
      <c r="AZ19" s="19"/>
      <c r="BA19" s="4" t="str">
        <f t="shared" si="150"/>
        <v/>
      </c>
      <c r="BB19" s="19"/>
      <c r="BC19" s="4" t="str">
        <f t="shared" si="151"/>
        <v/>
      </c>
      <c r="BD19" s="19"/>
      <c r="BE19" s="4" t="str">
        <f t="shared" si="152"/>
        <v/>
      </c>
      <c r="BF19" s="19"/>
      <c r="BG19" s="4" t="str">
        <f t="shared" si="153"/>
        <v/>
      </c>
      <c r="BH19" s="19"/>
      <c r="BI19" s="4" t="str">
        <f t="shared" si="154"/>
        <v/>
      </c>
      <c r="BK19" s="57" t="s">
        <v>5</v>
      </c>
      <c r="BL19" s="30">
        <f t="shared" si="16"/>
        <v>10</v>
      </c>
      <c r="BM19" s="31">
        <f t="shared" si="17"/>
        <v>2.8</v>
      </c>
      <c r="BN19" s="32" t="str">
        <f t="shared" si="18"/>
        <v>–</v>
      </c>
      <c r="BO19" s="33">
        <f t="shared" si="19"/>
        <v>4.3</v>
      </c>
      <c r="BP19" s="34">
        <f t="shared" si="20"/>
        <v>6.6193853427895979</v>
      </c>
      <c r="BQ19" s="35" t="str">
        <f t="shared" si="41"/>
        <v>–</v>
      </c>
      <c r="BR19" s="36">
        <f t="shared" si="21"/>
        <v>9.071729957805907</v>
      </c>
      <c r="BS19" s="37">
        <f t="shared" si="22"/>
        <v>3.7199999999999998</v>
      </c>
      <c r="BT19" s="38">
        <f t="shared" si="42"/>
        <v>7.912022235545237</v>
      </c>
      <c r="BU19" s="32">
        <f t="shared" si="23"/>
        <v>0.54119209980273619</v>
      </c>
      <c r="BV19" s="39">
        <f t="shared" si="43"/>
        <v>0.85697221484144936</v>
      </c>
      <c r="BW19" s="32">
        <f t="shared" si="24"/>
        <v>3.7</v>
      </c>
      <c r="BX19" s="35">
        <f t="shared" si="44"/>
        <v>7.4446680080482901</v>
      </c>
    </row>
    <row r="20" spans="1:76" ht="16.5" customHeight="1" x14ac:dyDescent="0.2">
      <c r="A20" s="10" t="s">
        <v>6</v>
      </c>
      <c r="B20" s="19">
        <v>4.3</v>
      </c>
      <c r="C20" s="4">
        <f t="shared" si="125"/>
        <v>8.6519114688128766</v>
      </c>
      <c r="D20" s="19">
        <v>3.9</v>
      </c>
      <c r="E20" s="4">
        <f t="shared" si="126"/>
        <v>8.1761006289308167</v>
      </c>
      <c r="F20" s="19">
        <v>4.5</v>
      </c>
      <c r="G20" s="4">
        <f t="shared" si="127"/>
        <v>9.6566523605150216</v>
      </c>
      <c r="H20" s="19">
        <v>4.2</v>
      </c>
      <c r="I20" s="4">
        <f t="shared" si="128"/>
        <v>8.8607594936708853</v>
      </c>
      <c r="J20" s="19">
        <v>4.3</v>
      </c>
      <c r="K20" s="4">
        <f t="shared" si="129"/>
        <v>8.99581589958159</v>
      </c>
      <c r="L20" s="19"/>
      <c r="M20" s="4" t="str">
        <f t="shared" si="130"/>
        <v/>
      </c>
      <c r="N20" s="19">
        <v>4.2</v>
      </c>
      <c r="O20" s="4">
        <f t="shared" si="131"/>
        <v>9.1106290672451191</v>
      </c>
      <c r="P20" s="19">
        <v>4.8</v>
      </c>
      <c r="Q20" s="4">
        <f t="shared" si="132"/>
        <v>9.8765432098765427</v>
      </c>
      <c r="R20" s="19">
        <v>4</v>
      </c>
      <c r="S20" s="4">
        <f t="shared" si="133"/>
        <v>8.097165991902834</v>
      </c>
      <c r="T20" s="19">
        <v>3.9</v>
      </c>
      <c r="U20" s="4">
        <f t="shared" si="134"/>
        <v>9.0909090909090917</v>
      </c>
      <c r="V20" s="19"/>
      <c r="W20" s="4" t="str">
        <f t="shared" si="135"/>
        <v/>
      </c>
      <c r="X20" s="19"/>
      <c r="Y20" s="4" t="str">
        <f t="shared" si="136"/>
        <v/>
      </c>
      <c r="Z20" s="19"/>
      <c r="AA20" s="4" t="str">
        <f t="shared" si="137"/>
        <v/>
      </c>
      <c r="AB20" s="19"/>
      <c r="AC20" s="4" t="str">
        <f t="shared" si="138"/>
        <v/>
      </c>
      <c r="AD20" s="19"/>
      <c r="AE20" s="4" t="str">
        <f t="shared" si="139"/>
        <v/>
      </c>
      <c r="AF20" s="19"/>
      <c r="AG20" s="4" t="str">
        <f t="shared" si="140"/>
        <v/>
      </c>
      <c r="AH20" s="19"/>
      <c r="AI20" s="4" t="str">
        <f t="shared" si="141"/>
        <v/>
      </c>
      <c r="AJ20" s="19"/>
      <c r="AK20" s="4" t="str">
        <f t="shared" si="142"/>
        <v/>
      </c>
      <c r="AL20" s="19"/>
      <c r="AM20" s="4" t="str">
        <f t="shared" si="143"/>
        <v/>
      </c>
      <c r="AN20" s="19"/>
      <c r="AO20" s="4" t="str">
        <f t="shared" si="144"/>
        <v/>
      </c>
      <c r="AP20" s="19"/>
      <c r="AQ20" s="4" t="str">
        <f t="shared" si="145"/>
        <v/>
      </c>
      <c r="AR20" s="19"/>
      <c r="AS20" s="4" t="str">
        <f t="shared" si="146"/>
        <v/>
      </c>
      <c r="AT20" s="19"/>
      <c r="AU20" s="4" t="str">
        <f t="shared" si="147"/>
        <v/>
      </c>
      <c r="AV20" s="19"/>
      <c r="AW20" s="4" t="str">
        <f t="shared" si="148"/>
        <v/>
      </c>
      <c r="AX20" s="19"/>
      <c r="AY20" s="4" t="str">
        <f t="shared" si="149"/>
        <v/>
      </c>
      <c r="AZ20" s="19"/>
      <c r="BA20" s="4" t="str">
        <f t="shared" si="150"/>
        <v/>
      </c>
      <c r="BB20" s="19"/>
      <c r="BC20" s="4" t="str">
        <f t="shared" si="151"/>
        <v/>
      </c>
      <c r="BD20" s="19"/>
      <c r="BE20" s="4" t="str">
        <f t="shared" si="152"/>
        <v/>
      </c>
      <c r="BF20" s="19"/>
      <c r="BG20" s="4" t="str">
        <f t="shared" si="153"/>
        <v/>
      </c>
      <c r="BH20" s="19"/>
      <c r="BI20" s="4" t="str">
        <f t="shared" si="154"/>
        <v/>
      </c>
      <c r="BK20" s="57" t="s">
        <v>6</v>
      </c>
      <c r="BL20" s="30">
        <f t="shared" si="16"/>
        <v>9</v>
      </c>
      <c r="BM20" s="31">
        <f t="shared" si="17"/>
        <v>3.9</v>
      </c>
      <c r="BN20" s="32" t="str">
        <f t="shared" si="18"/>
        <v>–</v>
      </c>
      <c r="BO20" s="33">
        <f t="shared" si="19"/>
        <v>4.8</v>
      </c>
      <c r="BP20" s="34">
        <f t="shared" si="20"/>
        <v>8.097165991902834</v>
      </c>
      <c r="BQ20" s="35" t="str">
        <f t="shared" si="41"/>
        <v>–</v>
      </c>
      <c r="BR20" s="36">
        <f t="shared" si="21"/>
        <v>9.8765432098765427</v>
      </c>
      <c r="BS20" s="37">
        <f t="shared" si="22"/>
        <v>4.2333333333333334</v>
      </c>
      <c r="BT20" s="38">
        <f t="shared" si="42"/>
        <v>8.9462763568271981</v>
      </c>
      <c r="BU20" s="32">
        <f t="shared" si="23"/>
        <v>0.29154759474226499</v>
      </c>
      <c r="BV20" s="39">
        <f t="shared" si="43"/>
        <v>0.59461520927679945</v>
      </c>
      <c r="BW20" s="32">
        <f t="shared" si="24"/>
        <v>4.3</v>
      </c>
      <c r="BX20" s="35">
        <f t="shared" si="44"/>
        <v>8.6519114688128766</v>
      </c>
    </row>
    <row r="21" spans="1:76" ht="16.5" customHeight="1" x14ac:dyDescent="0.2">
      <c r="A21" s="10" t="s">
        <v>7</v>
      </c>
      <c r="B21" s="19">
        <v>10</v>
      </c>
      <c r="C21" s="4" t="s">
        <v>3</v>
      </c>
      <c r="D21" s="19">
        <v>8</v>
      </c>
      <c r="E21" s="4" t="s">
        <v>3</v>
      </c>
      <c r="F21" s="19">
        <v>9</v>
      </c>
      <c r="G21" s="4" t="s">
        <v>3</v>
      </c>
      <c r="H21" s="19">
        <v>13</v>
      </c>
      <c r="I21" s="4" t="s">
        <v>3</v>
      </c>
      <c r="J21" s="19">
        <v>10</v>
      </c>
      <c r="K21" s="4" t="s">
        <v>3</v>
      </c>
      <c r="L21" s="19">
        <v>12</v>
      </c>
      <c r="M21" s="4" t="s">
        <v>3</v>
      </c>
      <c r="N21" s="19">
        <v>9</v>
      </c>
      <c r="O21" s="4" t="s">
        <v>3</v>
      </c>
      <c r="P21" s="19">
        <v>7</v>
      </c>
      <c r="Q21" s="4" t="s">
        <v>3</v>
      </c>
      <c r="R21" s="19">
        <v>10</v>
      </c>
      <c r="S21" s="4" t="s">
        <v>3</v>
      </c>
      <c r="T21" s="19">
        <v>9</v>
      </c>
      <c r="U21" s="4" t="s">
        <v>3</v>
      </c>
      <c r="V21" s="19"/>
      <c r="W21" s="4" t="s">
        <v>3</v>
      </c>
      <c r="X21" s="19"/>
      <c r="Y21" s="4" t="s">
        <v>3</v>
      </c>
      <c r="Z21" s="19"/>
      <c r="AA21" s="4" t="s">
        <v>3</v>
      </c>
      <c r="AB21" s="19"/>
      <c r="AC21" s="4" t="s">
        <v>3</v>
      </c>
      <c r="AD21" s="19"/>
      <c r="AE21" s="4" t="s">
        <v>3</v>
      </c>
      <c r="AF21" s="19"/>
      <c r="AG21" s="4" t="s">
        <v>3</v>
      </c>
      <c r="AH21" s="19"/>
      <c r="AI21" s="4" t="s">
        <v>3</v>
      </c>
      <c r="AJ21" s="19"/>
      <c r="AK21" s="4" t="s">
        <v>3</v>
      </c>
      <c r="AL21" s="19"/>
      <c r="AM21" s="4" t="s">
        <v>3</v>
      </c>
      <c r="AN21" s="19"/>
      <c r="AO21" s="4" t="s">
        <v>3</v>
      </c>
      <c r="AP21" s="19"/>
      <c r="AQ21" s="4" t="s">
        <v>3</v>
      </c>
      <c r="AR21" s="19"/>
      <c r="AS21" s="4" t="s">
        <v>3</v>
      </c>
      <c r="AT21" s="19"/>
      <c r="AU21" s="4" t="s">
        <v>3</v>
      </c>
      <c r="AV21" s="19"/>
      <c r="AW21" s="4" t="s">
        <v>3</v>
      </c>
      <c r="AX21" s="19"/>
      <c r="AY21" s="4" t="s">
        <v>3</v>
      </c>
      <c r="AZ21" s="19"/>
      <c r="BA21" s="4" t="s">
        <v>3</v>
      </c>
      <c r="BB21" s="19"/>
      <c r="BC21" s="4" t="s">
        <v>3</v>
      </c>
      <c r="BD21" s="19"/>
      <c r="BE21" s="4" t="s">
        <v>3</v>
      </c>
      <c r="BF21" s="19"/>
      <c r="BG21" s="4" t="s">
        <v>3</v>
      </c>
      <c r="BH21" s="19"/>
      <c r="BI21" s="4" t="s">
        <v>3</v>
      </c>
      <c r="BK21" s="57" t="s">
        <v>7</v>
      </c>
      <c r="BL21" s="30">
        <f t="shared" si="16"/>
        <v>10</v>
      </c>
      <c r="BM21" s="21">
        <f t="shared" si="17"/>
        <v>7</v>
      </c>
      <c r="BN21" s="22" t="str">
        <f t="shared" si="18"/>
        <v>–</v>
      </c>
      <c r="BO21" s="23">
        <f t="shared" si="19"/>
        <v>13</v>
      </c>
      <c r="BP21" s="24" t="str">
        <f t="shared" si="20"/>
        <v/>
      </c>
      <c r="BQ21" s="6" t="s">
        <v>3</v>
      </c>
      <c r="BR21" s="26" t="str">
        <f t="shared" si="21"/>
        <v/>
      </c>
      <c r="BS21" s="37">
        <f t="shared" si="22"/>
        <v>9.6999999999999993</v>
      </c>
      <c r="BT21" s="28" t="s">
        <v>3</v>
      </c>
      <c r="BU21" s="32">
        <f t="shared" si="23"/>
        <v>1.7669811040931436</v>
      </c>
      <c r="BV21" s="29" t="s">
        <v>3</v>
      </c>
      <c r="BW21" s="22">
        <f t="shared" si="24"/>
        <v>10</v>
      </c>
      <c r="BX21" s="25" t="s">
        <v>3</v>
      </c>
    </row>
    <row r="22" spans="1:76" ht="16.5" customHeight="1" x14ac:dyDescent="0.2">
      <c r="A22" s="15" t="s">
        <v>14</v>
      </c>
      <c r="B22" s="17"/>
      <c r="C22" s="3"/>
      <c r="D22" s="17"/>
      <c r="E22" s="3"/>
      <c r="F22" s="17"/>
      <c r="G22" s="3"/>
      <c r="H22" s="17"/>
      <c r="I22" s="3"/>
      <c r="J22" s="17"/>
      <c r="K22" s="3"/>
      <c r="L22" s="17"/>
      <c r="M22" s="3"/>
      <c r="N22" s="17"/>
      <c r="O22" s="3"/>
      <c r="P22" s="17"/>
      <c r="Q22" s="3"/>
      <c r="R22" s="17"/>
      <c r="S22" s="3"/>
      <c r="T22" s="17"/>
      <c r="U22" s="3"/>
      <c r="V22" s="17"/>
      <c r="W22" s="3"/>
      <c r="X22" s="17"/>
      <c r="Y22" s="3"/>
      <c r="Z22" s="17"/>
      <c r="AA22" s="3"/>
      <c r="AB22" s="17"/>
      <c r="AC22" s="3"/>
      <c r="AD22" s="17"/>
      <c r="AE22" s="3"/>
      <c r="AF22" s="17"/>
      <c r="AG22" s="3"/>
      <c r="AH22" s="17"/>
      <c r="AI22" s="3"/>
      <c r="AJ22" s="17"/>
      <c r="AK22" s="3"/>
      <c r="AL22" s="17"/>
      <c r="AM22" s="3"/>
      <c r="AN22" s="17"/>
      <c r="AO22" s="3"/>
      <c r="AP22" s="17"/>
      <c r="AQ22" s="3"/>
      <c r="AR22" s="17"/>
      <c r="AS22" s="3"/>
      <c r="AT22" s="17"/>
      <c r="AU22" s="3"/>
      <c r="AV22" s="17"/>
      <c r="AW22" s="3"/>
      <c r="AX22" s="17"/>
      <c r="AY22" s="3"/>
      <c r="AZ22" s="17"/>
      <c r="BA22" s="3"/>
      <c r="BB22" s="17"/>
      <c r="BC22" s="3"/>
      <c r="BD22" s="17"/>
      <c r="BE22" s="3"/>
      <c r="BF22" s="17"/>
      <c r="BG22" s="3"/>
      <c r="BH22" s="17"/>
      <c r="BI22" s="3"/>
      <c r="BK22" s="56" t="s">
        <v>14</v>
      </c>
      <c r="BL22" s="30"/>
      <c r="BM22" s="31"/>
      <c r="BN22" s="32"/>
      <c r="BO22" s="33"/>
      <c r="BP22" s="34"/>
      <c r="BQ22" s="35"/>
      <c r="BR22" s="36"/>
      <c r="BS22" s="37"/>
      <c r="BT22" s="38"/>
      <c r="BU22" s="32"/>
      <c r="BV22" s="39"/>
      <c r="BW22" s="32"/>
      <c r="BX22" s="35"/>
    </row>
    <row r="23" spans="1:76" ht="16.5" customHeight="1" x14ac:dyDescent="0.2">
      <c r="A23" s="10" t="s">
        <v>26</v>
      </c>
      <c r="B23" s="19">
        <v>12.7</v>
      </c>
      <c r="C23" s="4">
        <f>IF(AND((B23&gt;0),(B$4&gt;0)),(B23/B$4*100),"")</f>
        <v>25.553319919517097</v>
      </c>
      <c r="D23" s="19">
        <v>12.4</v>
      </c>
      <c r="E23" s="4">
        <f>IF(AND((D23&gt;0),(D$4&gt;0)),(D23/D$4*100),"")</f>
        <v>25.995807127882596</v>
      </c>
      <c r="F23" s="19">
        <v>13.9</v>
      </c>
      <c r="G23" s="4">
        <f>IF(AND((F23&gt;0),(F$4&gt;0)),(F23/F$4*100),"")</f>
        <v>29.828326180257509</v>
      </c>
      <c r="H23" s="19">
        <v>12.5</v>
      </c>
      <c r="I23" s="4">
        <f>IF(AND((H23&gt;0),(H$4&gt;0)),(H23/H$4*100),"")</f>
        <v>26.371308016877638</v>
      </c>
      <c r="J23" s="19">
        <v>13.2</v>
      </c>
      <c r="K23" s="4">
        <f>IF(AND((J23&gt;0),(J$4&gt;0)),(J23/J$4*100),"")</f>
        <v>27.615062761506277</v>
      </c>
      <c r="L23" s="19">
        <v>12.1</v>
      </c>
      <c r="M23" s="4">
        <f>IF(AND((L23&gt;0),(L$4&gt;0)),(L23/L$4*100),"")</f>
        <v>28.605200945626478</v>
      </c>
      <c r="N23" s="19">
        <v>12.4</v>
      </c>
      <c r="O23" s="4">
        <f>IF(AND((N23&gt;0),(N$4&gt;0)),(N23/N$4*100),"")</f>
        <v>26.898047722342731</v>
      </c>
      <c r="P23" s="19">
        <v>13</v>
      </c>
      <c r="Q23" s="4">
        <f>IF(AND((P23&gt;0),(P$4&gt;0)),(P23/P$4*100),"")</f>
        <v>26.748971193415638</v>
      </c>
      <c r="R23" s="19">
        <v>12.7</v>
      </c>
      <c r="S23" s="4">
        <f>IF(AND((R23&gt;0),(R$4&gt;0)),(R23/R$4*100),"")</f>
        <v>25.708502024291498</v>
      </c>
      <c r="T23" s="19">
        <v>11.7</v>
      </c>
      <c r="U23" s="4">
        <f>IF(AND((T23&gt;0),(T$4&gt;0)),(T23/T$4*100),"")</f>
        <v>27.27272727272727</v>
      </c>
      <c r="V23" s="19"/>
      <c r="W23" s="4" t="str">
        <f>IF(AND((V23&gt;0),(V$4&gt;0)),(V23/V$4*100),"")</f>
        <v/>
      </c>
      <c r="X23" s="19"/>
      <c r="Y23" s="4" t="str">
        <f>IF(AND((X23&gt;0),(X$4&gt;0)),(X23/X$4*100),"")</f>
        <v/>
      </c>
      <c r="Z23" s="19"/>
      <c r="AA23" s="4" t="str">
        <f>IF(AND((Z23&gt;0),(Z$4&gt;0)),(Z23/Z$4*100),"")</f>
        <v/>
      </c>
      <c r="AB23" s="19"/>
      <c r="AC23" s="4" t="str">
        <f>IF(AND((AB23&gt;0),(AB$4&gt;0)),(AB23/AB$4*100),"")</f>
        <v/>
      </c>
      <c r="AD23" s="19"/>
      <c r="AE23" s="4" t="str">
        <f t="shared" ref="AE23" si="155">IF(AND((AD23&gt;0),(AD$4&gt;0)),(AD23/AD$4*100),"")</f>
        <v/>
      </c>
      <c r="AF23" s="19"/>
      <c r="AG23" s="4" t="str">
        <f t="shared" ref="AG23" si="156">IF(AND((AF23&gt;0),(AF$4&gt;0)),(AF23/AF$4*100),"")</f>
        <v/>
      </c>
      <c r="AH23" s="19"/>
      <c r="AI23" s="4" t="str">
        <f t="shared" ref="AI23" si="157">IF(AND((AH23&gt;0),(AH$4&gt;0)),(AH23/AH$4*100),"")</f>
        <v/>
      </c>
      <c r="AJ23" s="19"/>
      <c r="AK23" s="4" t="str">
        <f t="shared" ref="AK23" si="158">IF(AND((AJ23&gt;0),(AJ$4&gt;0)),(AJ23/AJ$4*100),"")</f>
        <v/>
      </c>
      <c r="AL23" s="19"/>
      <c r="AM23" s="4" t="str">
        <f t="shared" ref="AM23" si="159">IF(AND((AL23&gt;0),(AL$4&gt;0)),(AL23/AL$4*100),"")</f>
        <v/>
      </c>
      <c r="AN23" s="19"/>
      <c r="AO23" s="4" t="str">
        <f t="shared" ref="AO23" si="160">IF(AND((AN23&gt;0),(AN$4&gt;0)),(AN23/AN$4*100),"")</f>
        <v/>
      </c>
      <c r="AP23" s="19"/>
      <c r="AQ23" s="4" t="str">
        <f t="shared" ref="AQ23" si="161">IF(AND((AP23&gt;0),(AP$4&gt;0)),(AP23/AP$4*100),"")</f>
        <v/>
      </c>
      <c r="AR23" s="19"/>
      <c r="AS23" s="4" t="str">
        <f t="shared" ref="AS23" si="162">IF(AND((AR23&gt;0),(AR$4&gt;0)),(AR23/AR$4*100),"")</f>
        <v/>
      </c>
      <c r="AT23" s="19"/>
      <c r="AU23" s="4" t="str">
        <f t="shared" ref="AU23" si="163">IF(AND((AT23&gt;0),(AT$4&gt;0)),(AT23/AT$4*100),"")</f>
        <v/>
      </c>
      <c r="AV23" s="19"/>
      <c r="AW23" s="4" t="str">
        <f t="shared" ref="AW23" si="164">IF(AND((AV23&gt;0),(AV$4&gt;0)),(AV23/AV$4*100),"")</f>
        <v/>
      </c>
      <c r="AX23" s="19"/>
      <c r="AY23" s="4" t="str">
        <f t="shared" ref="AY23" si="165">IF(AND((AX23&gt;0),(AX$4&gt;0)),(AX23/AX$4*100),"")</f>
        <v/>
      </c>
      <c r="AZ23" s="19"/>
      <c r="BA23" s="4" t="str">
        <f t="shared" ref="BA23" si="166">IF(AND((AZ23&gt;0),(AZ$4&gt;0)),(AZ23/AZ$4*100),"")</f>
        <v/>
      </c>
      <c r="BB23" s="19"/>
      <c r="BC23" s="4" t="str">
        <f t="shared" ref="BC23" si="167">IF(AND((BB23&gt;0),(BB$4&gt;0)),(BB23/BB$4*100),"")</f>
        <v/>
      </c>
      <c r="BD23" s="19"/>
      <c r="BE23" s="4" t="str">
        <f t="shared" ref="BE23" si="168">IF(AND((BD23&gt;0),(BD$4&gt;0)),(BD23/BD$4*100),"")</f>
        <v/>
      </c>
      <c r="BF23" s="19"/>
      <c r="BG23" s="4" t="str">
        <f t="shared" ref="BG23" si="169">IF(AND((BF23&gt;0),(BF$4&gt;0)),(BF23/BF$4*100),"")</f>
        <v/>
      </c>
      <c r="BH23" s="19"/>
      <c r="BI23" s="4" t="str">
        <f t="shared" ref="BI23" si="170">IF(AND((BH23&gt;0),(BH$4&gt;0)),(BH23/BH$4*100),"")</f>
        <v/>
      </c>
      <c r="BK23" s="57" t="s">
        <v>26</v>
      </c>
      <c r="BL23" s="30">
        <f t="shared" si="16"/>
        <v>10</v>
      </c>
      <c r="BM23" s="31">
        <f t="shared" si="17"/>
        <v>11.7</v>
      </c>
      <c r="BN23" s="32" t="str">
        <f t="shared" si="18"/>
        <v>–</v>
      </c>
      <c r="BO23" s="33">
        <f t="shared" si="19"/>
        <v>13.9</v>
      </c>
      <c r="BP23" s="34">
        <f t="shared" si="20"/>
        <v>25.553319919517097</v>
      </c>
      <c r="BQ23" s="35" t="str">
        <f t="shared" si="41"/>
        <v>–</v>
      </c>
      <c r="BR23" s="36">
        <f t="shared" si="21"/>
        <v>29.828326180257509</v>
      </c>
      <c r="BS23" s="37">
        <f t="shared" si="22"/>
        <v>12.66</v>
      </c>
      <c r="BT23" s="38">
        <f t="shared" si="42"/>
        <v>27.059727316444473</v>
      </c>
      <c r="BU23" s="32">
        <f t="shared" si="23"/>
        <v>0.609553570701998</v>
      </c>
      <c r="BV23" s="39">
        <f t="shared" si="43"/>
        <v>1.3429248692308455</v>
      </c>
      <c r="BW23" s="32">
        <f t="shared" si="24"/>
        <v>12.7</v>
      </c>
      <c r="BX23" s="35">
        <f t="shared" si="44"/>
        <v>25.553319919517097</v>
      </c>
    </row>
    <row r="24" spans="1:76" ht="16.5" customHeight="1" x14ac:dyDescent="0.2">
      <c r="A24" s="10" t="s">
        <v>27</v>
      </c>
      <c r="B24" s="19">
        <v>2</v>
      </c>
      <c r="C24" s="4">
        <f>IF(AND((B24&gt;0),(B$4&gt;0)),(B24/B$4*100),"")</f>
        <v>4.0241448692152915</v>
      </c>
      <c r="D24" s="19"/>
      <c r="E24" s="4" t="str">
        <f>IF(AND((D24&gt;0),(D$4&gt;0)),(D24/D$4*100),"")</f>
        <v/>
      </c>
      <c r="F24" s="19"/>
      <c r="G24" s="4" t="str">
        <f>IF(AND((F24&gt;0),(F$4&gt;0)),(F24/F$4*100),"")</f>
        <v/>
      </c>
      <c r="H24" s="19">
        <v>2.2000000000000002</v>
      </c>
      <c r="I24" s="4">
        <f>IF(AND((H24&gt;0),(H$4&gt;0)),(H24/H$4*100),"")</f>
        <v>4.6413502109704643</v>
      </c>
      <c r="J24" s="19">
        <v>2.2999999999999998</v>
      </c>
      <c r="K24" s="4">
        <f>IF(AND((J24&gt;0),(J$4&gt;0)),(J24/J$4*100),"")</f>
        <v>4.8117154811715483</v>
      </c>
      <c r="L24" s="19">
        <v>1.8</v>
      </c>
      <c r="M24" s="4">
        <f>IF(AND((L24&gt;0),(L$4&gt;0)),(L24/L$4*100),"")</f>
        <v>4.255319148936171</v>
      </c>
      <c r="N24" s="19">
        <v>1.9</v>
      </c>
      <c r="O24" s="4">
        <f>IF(AND((N24&gt;0),(N$4&gt;0)),(N24/N$4*100),"")</f>
        <v>4.1214750542299345</v>
      </c>
      <c r="P24" s="19"/>
      <c r="Q24" s="4" t="str">
        <f>IF(AND((P24&gt;0),(P$4&gt;0)),(P24/P$4*100),"")</f>
        <v/>
      </c>
      <c r="R24" s="19"/>
      <c r="S24" s="4" t="str">
        <f>IF(AND((R24&gt;0),(R$4&gt;0)),(R24/R$4*100),"")</f>
        <v/>
      </c>
      <c r="T24" s="19">
        <v>1.5</v>
      </c>
      <c r="U24" s="4">
        <f>IF(AND((T24&gt;0),(T$4&gt;0)),(T24/T$4*100),"")</f>
        <v>3.4965034965034967</v>
      </c>
      <c r="V24" s="19"/>
      <c r="W24" s="4" t="str">
        <f>IF(AND((V24&gt;0),(V$4&gt;0)),(V24/V$4*100),"")</f>
        <v/>
      </c>
      <c r="X24" s="19"/>
      <c r="Y24" s="4" t="str">
        <f>IF(AND((X24&gt;0),(X$4&gt;0)),(X24/X$4*100),"")</f>
        <v/>
      </c>
      <c r="Z24" s="19"/>
      <c r="AA24" s="4" t="str">
        <f>IF(AND((Z24&gt;0),(Z$4&gt;0)),(Z24/Z$4*100),"")</f>
        <v/>
      </c>
      <c r="AB24" s="19"/>
      <c r="AC24" s="4" t="str">
        <f>IF(AND((AB24&gt;0),(AB$4&gt;0)),(AB24/AB$4*100),"")</f>
        <v/>
      </c>
      <c r="AD24" s="19"/>
      <c r="AE24" s="4" t="str">
        <f t="shared" ref="AE24" si="171">IF(AND((AD24&gt;0),(AD$4&gt;0)),(AD24/AD$4*100),"")</f>
        <v/>
      </c>
      <c r="AF24" s="19"/>
      <c r="AG24" s="4" t="str">
        <f t="shared" ref="AG24" si="172">IF(AND((AF24&gt;0),(AF$4&gt;0)),(AF24/AF$4*100),"")</f>
        <v/>
      </c>
      <c r="AH24" s="19"/>
      <c r="AI24" s="4" t="str">
        <f t="shared" ref="AI24" si="173">IF(AND((AH24&gt;0),(AH$4&gt;0)),(AH24/AH$4*100),"")</f>
        <v/>
      </c>
      <c r="AJ24" s="19"/>
      <c r="AK24" s="4" t="str">
        <f t="shared" ref="AK24" si="174">IF(AND((AJ24&gt;0),(AJ$4&gt;0)),(AJ24/AJ$4*100),"")</f>
        <v/>
      </c>
      <c r="AL24" s="19"/>
      <c r="AM24" s="4" t="str">
        <f t="shared" ref="AM24" si="175">IF(AND((AL24&gt;0),(AL$4&gt;0)),(AL24/AL$4*100),"")</f>
        <v/>
      </c>
      <c r="AN24" s="19"/>
      <c r="AO24" s="4" t="str">
        <f t="shared" ref="AO24" si="176">IF(AND((AN24&gt;0),(AN$4&gt;0)),(AN24/AN$4*100),"")</f>
        <v/>
      </c>
      <c r="AP24" s="19"/>
      <c r="AQ24" s="4" t="str">
        <f t="shared" ref="AQ24" si="177">IF(AND((AP24&gt;0),(AP$4&gt;0)),(AP24/AP$4*100),"")</f>
        <v/>
      </c>
      <c r="AR24" s="19"/>
      <c r="AS24" s="4" t="str">
        <f t="shared" ref="AS24" si="178">IF(AND((AR24&gt;0),(AR$4&gt;0)),(AR24/AR$4*100),"")</f>
        <v/>
      </c>
      <c r="AT24" s="19"/>
      <c r="AU24" s="4" t="str">
        <f t="shared" ref="AU24" si="179">IF(AND((AT24&gt;0),(AT$4&gt;0)),(AT24/AT$4*100),"")</f>
        <v/>
      </c>
      <c r="AV24" s="19"/>
      <c r="AW24" s="4" t="str">
        <f t="shared" ref="AW24" si="180">IF(AND((AV24&gt;0),(AV$4&gt;0)),(AV24/AV$4*100),"")</f>
        <v/>
      </c>
      <c r="AX24" s="19"/>
      <c r="AY24" s="4" t="str">
        <f t="shared" ref="AY24" si="181">IF(AND((AX24&gt;0),(AX$4&gt;0)),(AX24/AX$4*100),"")</f>
        <v/>
      </c>
      <c r="AZ24" s="19"/>
      <c r="BA24" s="4" t="str">
        <f t="shared" ref="BA24" si="182">IF(AND((AZ24&gt;0),(AZ$4&gt;0)),(AZ24/AZ$4*100),"")</f>
        <v/>
      </c>
      <c r="BB24" s="19"/>
      <c r="BC24" s="4" t="str">
        <f t="shared" ref="BC24" si="183">IF(AND((BB24&gt;0),(BB$4&gt;0)),(BB24/BB$4*100),"")</f>
        <v/>
      </c>
      <c r="BD24" s="19"/>
      <c r="BE24" s="4" t="str">
        <f t="shared" ref="BE24" si="184">IF(AND((BD24&gt;0),(BD$4&gt;0)),(BD24/BD$4*100),"")</f>
        <v/>
      </c>
      <c r="BF24" s="19"/>
      <c r="BG24" s="4" t="str">
        <f t="shared" ref="BG24" si="185">IF(AND((BF24&gt;0),(BF$4&gt;0)),(BF24/BF$4*100),"")</f>
        <v/>
      </c>
      <c r="BH24" s="19"/>
      <c r="BI24" s="4" t="str">
        <f t="shared" ref="BI24" si="186">IF(AND((BH24&gt;0),(BH$4&gt;0)),(BH24/BH$4*100),"")</f>
        <v/>
      </c>
      <c r="BK24" s="57" t="s">
        <v>27</v>
      </c>
      <c r="BL24" s="30">
        <f t="shared" si="16"/>
        <v>6</v>
      </c>
      <c r="BM24" s="31">
        <f t="shared" si="17"/>
        <v>1.5</v>
      </c>
      <c r="BN24" s="32" t="str">
        <f t="shared" si="18"/>
        <v>–</v>
      </c>
      <c r="BO24" s="33">
        <f t="shared" si="19"/>
        <v>2.2999999999999998</v>
      </c>
      <c r="BP24" s="34">
        <f t="shared" si="20"/>
        <v>3.4965034965034967</v>
      </c>
      <c r="BQ24" s="35" t="str">
        <f t="shared" si="41"/>
        <v>–</v>
      </c>
      <c r="BR24" s="36">
        <f t="shared" si="21"/>
        <v>4.8117154811715483</v>
      </c>
      <c r="BS24" s="37">
        <f t="shared" si="22"/>
        <v>1.9500000000000002</v>
      </c>
      <c r="BT24" s="38">
        <f t="shared" si="42"/>
        <v>4.2250847101711511</v>
      </c>
      <c r="BU24" s="32">
        <f t="shared" si="23"/>
        <v>0.28809720581775716</v>
      </c>
      <c r="BV24" s="39">
        <f t="shared" si="43"/>
        <v>0.46909894805354685</v>
      </c>
      <c r="BW24" s="32">
        <f t="shared" si="24"/>
        <v>2</v>
      </c>
      <c r="BX24" s="35">
        <f t="shared" si="44"/>
        <v>4.0241448692152915</v>
      </c>
    </row>
    <row r="25" spans="1:76" ht="16.5" customHeight="1" x14ac:dyDescent="0.2">
      <c r="A25" s="10" t="s">
        <v>28</v>
      </c>
      <c r="B25" s="68">
        <f>IF(AND((B24&gt;0),(B23&gt;0)),(B24/B23),"")</f>
        <v>0.15748031496062992</v>
      </c>
      <c r="C25" s="4" t="s">
        <v>3</v>
      </c>
      <c r="D25" s="68" t="str">
        <f>IF(AND((D24&gt;0),(D23&gt;0)),(D24/D23),"")</f>
        <v/>
      </c>
      <c r="E25" s="4" t="s">
        <v>3</v>
      </c>
      <c r="F25" s="68" t="str">
        <f>IF(AND((F24&gt;0),(F23&gt;0)),(F24/F23),"")</f>
        <v/>
      </c>
      <c r="G25" s="4" t="s">
        <v>3</v>
      </c>
      <c r="H25" s="68">
        <f>IF(AND((H24&gt;0),(H23&gt;0)),(H24/H23),"")</f>
        <v>0.17600000000000002</v>
      </c>
      <c r="I25" s="4" t="s">
        <v>3</v>
      </c>
      <c r="J25" s="68">
        <f>IF(AND((J24&gt;0),(J23&gt;0)),(J24/J23),"")</f>
        <v>0.17424242424242423</v>
      </c>
      <c r="K25" s="4" t="s">
        <v>3</v>
      </c>
      <c r="L25" s="68">
        <f>IF(AND((L24&gt;0),(L23&gt;0)),(L24/L23),"")</f>
        <v>0.1487603305785124</v>
      </c>
      <c r="M25" s="4" t="s">
        <v>3</v>
      </c>
      <c r="N25" s="68">
        <f>IF(AND((N24&gt;0),(N23&gt;0)),(N24/N23),"")</f>
        <v>0.15322580645161288</v>
      </c>
      <c r="O25" s="4" t="s">
        <v>3</v>
      </c>
      <c r="P25" s="68" t="str">
        <f>IF(AND((P24&gt;0),(P23&gt;0)),(P24/P23),"")</f>
        <v/>
      </c>
      <c r="Q25" s="4" t="s">
        <v>3</v>
      </c>
      <c r="R25" s="68" t="str">
        <f>IF(AND((R24&gt;0),(R23&gt;0)),(R24/R23),"")</f>
        <v/>
      </c>
      <c r="S25" s="4" t="s">
        <v>3</v>
      </c>
      <c r="T25" s="68">
        <f>IF(AND((T24&gt;0),(T23&gt;0)),(T24/T23),"")</f>
        <v>0.12820512820512822</v>
      </c>
      <c r="U25" s="4" t="s">
        <v>3</v>
      </c>
      <c r="V25" s="68" t="str">
        <f>IF(AND((V24&gt;0),(V23&gt;0)),(V24/V23),"")</f>
        <v/>
      </c>
      <c r="W25" s="4" t="s">
        <v>3</v>
      </c>
      <c r="X25" s="68" t="str">
        <f>IF(AND((X24&gt;0),(X23&gt;0)),(X24/X23),"")</f>
        <v/>
      </c>
      <c r="Y25" s="4" t="s">
        <v>3</v>
      </c>
      <c r="Z25" s="68" t="str">
        <f>IF(AND((Z24&gt;0),(Z23&gt;0)),(Z24/Z23),"")</f>
        <v/>
      </c>
      <c r="AA25" s="4" t="s">
        <v>3</v>
      </c>
      <c r="AB25" s="68" t="str">
        <f>IF(AND((AB24&gt;0),(AB23&gt;0)),(AB24/AB23),"")</f>
        <v/>
      </c>
      <c r="AC25" s="4" t="s">
        <v>3</v>
      </c>
      <c r="AD25" s="68" t="str">
        <f t="shared" ref="AD25" si="187">IF(AND((AD24&gt;0),(AD23&gt;0)),(AD24/AD23),"")</f>
        <v/>
      </c>
      <c r="AE25" s="4" t="s">
        <v>3</v>
      </c>
      <c r="AF25" s="68" t="str">
        <f t="shared" ref="AF25" si="188">IF(AND((AF24&gt;0),(AF23&gt;0)),(AF24/AF23),"")</f>
        <v/>
      </c>
      <c r="AG25" s="4" t="s">
        <v>3</v>
      </c>
      <c r="AH25" s="68" t="str">
        <f t="shared" ref="AH25" si="189">IF(AND((AH24&gt;0),(AH23&gt;0)),(AH24/AH23),"")</f>
        <v/>
      </c>
      <c r="AI25" s="4" t="s">
        <v>3</v>
      </c>
      <c r="AJ25" s="68" t="str">
        <f t="shared" ref="AJ25" si="190">IF(AND((AJ24&gt;0),(AJ23&gt;0)),(AJ24/AJ23),"")</f>
        <v/>
      </c>
      <c r="AK25" s="4" t="s">
        <v>3</v>
      </c>
      <c r="AL25" s="68" t="str">
        <f t="shared" ref="AL25" si="191">IF(AND((AL24&gt;0),(AL23&gt;0)),(AL24/AL23),"")</f>
        <v/>
      </c>
      <c r="AM25" s="4" t="s">
        <v>3</v>
      </c>
      <c r="AN25" s="68" t="str">
        <f t="shared" ref="AN25" si="192">IF(AND((AN24&gt;0),(AN23&gt;0)),(AN24/AN23),"")</f>
        <v/>
      </c>
      <c r="AO25" s="4" t="s">
        <v>3</v>
      </c>
      <c r="AP25" s="68" t="str">
        <f t="shared" ref="AP25" si="193">IF(AND((AP24&gt;0),(AP23&gt;0)),(AP24/AP23),"")</f>
        <v/>
      </c>
      <c r="AQ25" s="4" t="s">
        <v>3</v>
      </c>
      <c r="AR25" s="68" t="str">
        <f t="shared" ref="AR25" si="194">IF(AND((AR24&gt;0),(AR23&gt;0)),(AR24/AR23),"")</f>
        <v/>
      </c>
      <c r="AS25" s="4" t="s">
        <v>3</v>
      </c>
      <c r="AT25" s="68" t="str">
        <f t="shared" ref="AT25" si="195">IF(AND((AT24&gt;0),(AT23&gt;0)),(AT24/AT23),"")</f>
        <v/>
      </c>
      <c r="AU25" s="4" t="s">
        <v>3</v>
      </c>
      <c r="AV25" s="68" t="str">
        <f t="shared" ref="AV25" si="196">IF(AND((AV24&gt;0),(AV23&gt;0)),(AV24/AV23),"")</f>
        <v/>
      </c>
      <c r="AW25" s="4" t="s">
        <v>3</v>
      </c>
      <c r="AX25" s="68" t="str">
        <f t="shared" ref="AX25" si="197">IF(AND((AX24&gt;0),(AX23&gt;0)),(AX24/AX23),"")</f>
        <v/>
      </c>
      <c r="AY25" s="4" t="s">
        <v>3</v>
      </c>
      <c r="AZ25" s="68" t="str">
        <f t="shared" ref="AZ25" si="198">IF(AND((AZ24&gt;0),(AZ23&gt;0)),(AZ24/AZ23),"")</f>
        <v/>
      </c>
      <c r="BA25" s="4" t="s">
        <v>3</v>
      </c>
      <c r="BB25" s="68" t="str">
        <f t="shared" ref="BB25" si="199">IF(AND((BB24&gt;0),(BB23&gt;0)),(BB24/BB23),"")</f>
        <v/>
      </c>
      <c r="BC25" s="4" t="s">
        <v>3</v>
      </c>
      <c r="BD25" s="68" t="str">
        <f t="shared" ref="BD25" si="200">IF(AND((BD24&gt;0),(BD23&gt;0)),(BD24/BD23),"")</f>
        <v/>
      </c>
      <c r="BE25" s="4" t="s">
        <v>3</v>
      </c>
      <c r="BF25" s="68" t="str">
        <f t="shared" ref="BF25" si="201">IF(AND((BF24&gt;0),(BF23&gt;0)),(BF24/BF23),"")</f>
        <v/>
      </c>
      <c r="BG25" s="4" t="s">
        <v>3</v>
      </c>
      <c r="BH25" s="68" t="str">
        <f t="shared" ref="BH25" si="202">IF(AND((BH24&gt;0),(BH23&gt;0)),(BH24/BH23),"")</f>
        <v/>
      </c>
      <c r="BI25" s="4" t="s">
        <v>3</v>
      </c>
      <c r="BK25" s="57" t="s">
        <v>28</v>
      </c>
      <c r="BL25" s="30">
        <f t="shared" si="16"/>
        <v>6</v>
      </c>
      <c r="BM25" s="40">
        <f t="shared" si="17"/>
        <v>0.12820512820512822</v>
      </c>
      <c r="BN25" s="22" t="str">
        <f t="shared" si="18"/>
        <v>–</v>
      </c>
      <c r="BO25" s="41">
        <f t="shared" si="19"/>
        <v>0.17600000000000002</v>
      </c>
      <c r="BP25" s="24" t="str">
        <f t="shared" si="20"/>
        <v/>
      </c>
      <c r="BQ25" s="6" t="s">
        <v>3</v>
      </c>
      <c r="BR25" s="26" t="str">
        <f t="shared" si="21"/>
        <v/>
      </c>
      <c r="BS25" s="42">
        <f t="shared" si="22"/>
        <v>0.15631900073971791</v>
      </c>
      <c r="BT25" s="28" t="s">
        <v>3</v>
      </c>
      <c r="BU25" s="43">
        <f t="shared" si="23"/>
        <v>1.770328030090116E-2</v>
      </c>
      <c r="BV25" s="29" t="s">
        <v>3</v>
      </c>
      <c r="BW25" s="127">
        <f>BW24/BW23</f>
        <v>0.15748031496062992</v>
      </c>
      <c r="BX25" s="25" t="s">
        <v>3</v>
      </c>
    </row>
    <row r="26" spans="1:76" ht="16.5" customHeight="1" x14ac:dyDescent="0.2">
      <c r="A26" s="15" t="s">
        <v>15</v>
      </c>
      <c r="B26" s="17"/>
      <c r="C26" s="3"/>
      <c r="D26" s="17"/>
      <c r="E26" s="3"/>
      <c r="F26" s="17"/>
      <c r="G26" s="3"/>
      <c r="H26" s="17"/>
      <c r="I26" s="3"/>
      <c r="J26" s="17"/>
      <c r="K26" s="3"/>
      <c r="L26" s="17"/>
      <c r="M26" s="3"/>
      <c r="N26" s="17"/>
      <c r="O26" s="3"/>
      <c r="P26" s="17"/>
      <c r="Q26" s="3"/>
      <c r="R26" s="17"/>
      <c r="S26" s="3"/>
      <c r="T26" s="17"/>
      <c r="U26" s="3"/>
      <c r="V26" s="17"/>
      <c r="W26" s="3"/>
      <c r="X26" s="17"/>
      <c r="Y26" s="3"/>
      <c r="Z26" s="17"/>
      <c r="AA26" s="3"/>
      <c r="AB26" s="17"/>
      <c r="AC26" s="3"/>
      <c r="AD26" s="17"/>
      <c r="AE26" s="3"/>
      <c r="AF26" s="17"/>
      <c r="AG26" s="3"/>
      <c r="AH26" s="17"/>
      <c r="AI26" s="3"/>
      <c r="AJ26" s="17"/>
      <c r="AK26" s="3"/>
      <c r="AL26" s="17"/>
      <c r="AM26" s="3"/>
      <c r="AN26" s="17"/>
      <c r="AO26" s="3"/>
      <c r="AP26" s="17"/>
      <c r="AQ26" s="3"/>
      <c r="AR26" s="17"/>
      <c r="AS26" s="3"/>
      <c r="AT26" s="17"/>
      <c r="AU26" s="3"/>
      <c r="AV26" s="17"/>
      <c r="AW26" s="3"/>
      <c r="AX26" s="17"/>
      <c r="AY26" s="3"/>
      <c r="AZ26" s="17"/>
      <c r="BA26" s="3"/>
      <c r="BB26" s="17"/>
      <c r="BC26" s="3"/>
      <c r="BD26" s="17"/>
      <c r="BE26" s="3"/>
      <c r="BF26" s="17"/>
      <c r="BG26" s="3"/>
      <c r="BH26" s="17"/>
      <c r="BI26" s="3"/>
      <c r="BK26" s="56" t="s">
        <v>15</v>
      </c>
      <c r="BL26" s="30"/>
      <c r="BM26" s="21"/>
      <c r="BN26" s="22"/>
      <c r="BO26" s="23"/>
      <c r="BP26" s="24"/>
      <c r="BQ26" s="25"/>
      <c r="BR26" s="26"/>
      <c r="BS26" s="27"/>
      <c r="BT26" s="28"/>
      <c r="BU26" s="22"/>
      <c r="BV26" s="29"/>
      <c r="BW26" s="22"/>
      <c r="BX26" s="25"/>
    </row>
    <row r="27" spans="1:76" ht="16.5" customHeight="1" x14ac:dyDescent="0.2">
      <c r="A27" s="10" t="s">
        <v>26</v>
      </c>
      <c r="B27" s="19">
        <v>12.6</v>
      </c>
      <c r="C27" s="4">
        <f>IF(AND((B27&gt;0),(B$4&gt;0)),(B27/B$4*100),"")</f>
        <v>25.352112676056336</v>
      </c>
      <c r="D27" s="19">
        <v>11.9</v>
      </c>
      <c r="E27" s="4">
        <f>IF(AND((D27&gt;0),(D$4&gt;0)),(D27/D$4*100),"")</f>
        <v>24.947589098532493</v>
      </c>
      <c r="F27" s="19">
        <v>12.2</v>
      </c>
      <c r="G27" s="4">
        <f>IF(AND((F27&gt;0),(F$4&gt;0)),(F27/F$4*100),"")</f>
        <v>26.180257510729611</v>
      </c>
      <c r="H27" s="19">
        <v>12.1</v>
      </c>
      <c r="I27" s="4">
        <f>IF(AND((H27&gt;0),(H$4&gt;0)),(H27/H$4*100),"")</f>
        <v>25.527426160337551</v>
      </c>
      <c r="J27" s="19">
        <v>14.2</v>
      </c>
      <c r="K27" s="4">
        <f>IF(AND((J27&gt;0),(J$4&gt;0)),(J27/J$4*100),"")</f>
        <v>29.707112970711297</v>
      </c>
      <c r="L27" s="19">
        <v>11.3</v>
      </c>
      <c r="M27" s="4">
        <f>IF(AND((L27&gt;0),(L$4&gt;0)),(L27/L$4*100),"")</f>
        <v>26.71394799054374</v>
      </c>
      <c r="N27" s="19">
        <v>11.3</v>
      </c>
      <c r="O27" s="4">
        <f>IF(AND((N27&gt;0),(N$4&gt;0)),(N27/N$4*100),"")</f>
        <v>24.511930585683299</v>
      </c>
      <c r="P27" s="19">
        <v>13.9</v>
      </c>
      <c r="Q27" s="4">
        <f>IF(AND((P27&gt;0),(P$4&gt;0)),(P27/P$4*100),"")</f>
        <v>28.600823045267486</v>
      </c>
      <c r="R27" s="19">
        <v>12.7</v>
      </c>
      <c r="S27" s="4">
        <f>IF(AND((R27&gt;0),(R$4&gt;0)),(R27/R$4*100),"")</f>
        <v>25.708502024291498</v>
      </c>
      <c r="T27" s="19">
        <v>11.1</v>
      </c>
      <c r="U27" s="4">
        <f>IF(AND((T27&gt;0),(T$4&gt;0)),(T27/T$4*100),"")</f>
        <v>25.874125874125873</v>
      </c>
      <c r="V27" s="19"/>
      <c r="W27" s="4" t="str">
        <f>IF(AND((V27&gt;0),(V$4&gt;0)),(V27/V$4*100),"")</f>
        <v/>
      </c>
      <c r="X27" s="19"/>
      <c r="Y27" s="4" t="str">
        <f>IF(AND((X27&gt;0),(X$4&gt;0)),(X27/X$4*100),"")</f>
        <v/>
      </c>
      <c r="Z27" s="19"/>
      <c r="AA27" s="4" t="str">
        <f>IF(AND((Z27&gt;0),(Z$4&gt;0)),(Z27/Z$4*100),"")</f>
        <v/>
      </c>
      <c r="AB27" s="19"/>
      <c r="AC27" s="4" t="str">
        <f>IF(AND((AB27&gt;0),(AB$4&gt;0)),(AB27/AB$4*100),"")</f>
        <v/>
      </c>
      <c r="AD27" s="19"/>
      <c r="AE27" s="4" t="str">
        <f t="shared" ref="AE27" si="203">IF(AND((AD27&gt;0),(AD$4&gt;0)),(AD27/AD$4*100),"")</f>
        <v/>
      </c>
      <c r="AF27" s="19"/>
      <c r="AG27" s="4" t="str">
        <f t="shared" ref="AG27" si="204">IF(AND((AF27&gt;0),(AF$4&gt;0)),(AF27/AF$4*100),"")</f>
        <v/>
      </c>
      <c r="AH27" s="19"/>
      <c r="AI27" s="4" t="str">
        <f t="shared" ref="AI27" si="205">IF(AND((AH27&gt;0),(AH$4&gt;0)),(AH27/AH$4*100),"")</f>
        <v/>
      </c>
      <c r="AJ27" s="19"/>
      <c r="AK27" s="4" t="str">
        <f t="shared" ref="AK27" si="206">IF(AND((AJ27&gt;0),(AJ$4&gt;0)),(AJ27/AJ$4*100),"")</f>
        <v/>
      </c>
      <c r="AL27" s="19"/>
      <c r="AM27" s="4" t="str">
        <f t="shared" ref="AM27" si="207">IF(AND((AL27&gt;0),(AL$4&gt;0)),(AL27/AL$4*100),"")</f>
        <v/>
      </c>
      <c r="AN27" s="19"/>
      <c r="AO27" s="4" t="str">
        <f t="shared" ref="AO27" si="208">IF(AND((AN27&gt;0),(AN$4&gt;0)),(AN27/AN$4*100),"")</f>
        <v/>
      </c>
      <c r="AP27" s="19"/>
      <c r="AQ27" s="4" t="str">
        <f t="shared" ref="AQ27" si="209">IF(AND((AP27&gt;0),(AP$4&gt;0)),(AP27/AP$4*100),"")</f>
        <v/>
      </c>
      <c r="AR27" s="19"/>
      <c r="AS27" s="4" t="str">
        <f t="shared" ref="AS27" si="210">IF(AND((AR27&gt;0),(AR$4&gt;0)),(AR27/AR$4*100),"")</f>
        <v/>
      </c>
      <c r="AT27" s="19"/>
      <c r="AU27" s="4" t="str">
        <f t="shared" ref="AU27" si="211">IF(AND((AT27&gt;0),(AT$4&gt;0)),(AT27/AT$4*100),"")</f>
        <v/>
      </c>
      <c r="AV27" s="19"/>
      <c r="AW27" s="4" t="str">
        <f t="shared" ref="AW27" si="212">IF(AND((AV27&gt;0),(AV$4&gt;0)),(AV27/AV$4*100),"")</f>
        <v/>
      </c>
      <c r="AX27" s="19"/>
      <c r="AY27" s="4" t="str">
        <f t="shared" ref="AY27" si="213">IF(AND((AX27&gt;0),(AX$4&gt;0)),(AX27/AX$4*100),"")</f>
        <v/>
      </c>
      <c r="AZ27" s="19"/>
      <c r="BA27" s="4" t="str">
        <f t="shared" ref="BA27" si="214">IF(AND((AZ27&gt;0),(AZ$4&gt;0)),(AZ27/AZ$4*100),"")</f>
        <v/>
      </c>
      <c r="BB27" s="19"/>
      <c r="BC27" s="4" t="str">
        <f t="shared" ref="BC27" si="215">IF(AND((BB27&gt;0),(BB$4&gt;0)),(BB27/BB$4*100),"")</f>
        <v/>
      </c>
      <c r="BD27" s="19"/>
      <c r="BE27" s="4" t="str">
        <f t="shared" ref="BE27" si="216">IF(AND((BD27&gt;0),(BD$4&gt;0)),(BD27/BD$4*100),"")</f>
        <v/>
      </c>
      <c r="BF27" s="19"/>
      <c r="BG27" s="4" t="str">
        <f t="shared" ref="BG27" si="217">IF(AND((BF27&gt;0),(BF$4&gt;0)),(BF27/BF$4*100),"")</f>
        <v/>
      </c>
      <c r="BH27" s="19"/>
      <c r="BI27" s="4" t="str">
        <f t="shared" ref="BI27" si="218">IF(AND((BH27&gt;0),(BH$4&gt;0)),(BH27/BH$4*100),"")</f>
        <v/>
      </c>
      <c r="BK27" s="57" t="s">
        <v>26</v>
      </c>
      <c r="BL27" s="30">
        <f t="shared" si="16"/>
        <v>10</v>
      </c>
      <c r="BM27" s="31">
        <f t="shared" si="17"/>
        <v>11.1</v>
      </c>
      <c r="BN27" s="32" t="str">
        <f t="shared" si="18"/>
        <v>–</v>
      </c>
      <c r="BO27" s="33">
        <f t="shared" si="19"/>
        <v>14.2</v>
      </c>
      <c r="BP27" s="34">
        <f t="shared" si="20"/>
        <v>24.511930585683299</v>
      </c>
      <c r="BQ27" s="35" t="str">
        <f t="shared" si="41"/>
        <v>–</v>
      </c>
      <c r="BR27" s="36">
        <f t="shared" si="21"/>
        <v>29.707112970711297</v>
      </c>
      <c r="BS27" s="37">
        <f t="shared" si="22"/>
        <v>12.33</v>
      </c>
      <c r="BT27" s="38">
        <f t="shared" si="42"/>
        <v>26.312382793627922</v>
      </c>
      <c r="BU27" s="32">
        <f t="shared" si="23"/>
        <v>1.057302647726226</v>
      </c>
      <c r="BV27" s="39">
        <f t="shared" si="43"/>
        <v>1.6377209831367574</v>
      </c>
      <c r="BW27" s="32">
        <f t="shared" si="24"/>
        <v>12.6</v>
      </c>
      <c r="BX27" s="35">
        <f t="shared" si="44"/>
        <v>25.352112676056336</v>
      </c>
    </row>
    <row r="28" spans="1:76" ht="16.5" customHeight="1" x14ac:dyDescent="0.2">
      <c r="A28" s="10" t="s">
        <v>27</v>
      </c>
      <c r="B28" s="19">
        <v>2.2999999999999998</v>
      </c>
      <c r="C28" s="4">
        <f>IF(AND((B28&gt;0),(B$4&gt;0)),(B28/B$4*100),"")</f>
        <v>4.6277665995975843</v>
      </c>
      <c r="D28" s="19"/>
      <c r="E28" s="4" t="str">
        <f>IF(AND((D28&gt;0),(D$4&gt;0)),(D28/D$4*100),"")</f>
        <v/>
      </c>
      <c r="F28" s="19"/>
      <c r="G28" s="4" t="str">
        <f>IF(AND((F28&gt;0),(F$4&gt;0)),(F28/F$4*100),"")</f>
        <v/>
      </c>
      <c r="H28" s="19"/>
      <c r="I28" s="4" t="str">
        <f>IF(AND((H28&gt;0),(H$4&gt;0)),(H28/H$4*100),"")</f>
        <v/>
      </c>
      <c r="J28" s="19">
        <v>2.7</v>
      </c>
      <c r="K28" s="4">
        <f>IF(AND((J28&gt;0),(J$4&gt;0)),(J28/J$4*100),"")</f>
        <v>5.6485355648535576</v>
      </c>
      <c r="L28" s="19"/>
      <c r="M28" s="4" t="str">
        <f>IF(AND((L28&gt;0),(L$4&gt;0)),(L28/L$4*100),"")</f>
        <v/>
      </c>
      <c r="N28" s="19"/>
      <c r="O28" s="4" t="str">
        <f>IF(AND((N28&gt;0),(N$4&gt;0)),(N28/N$4*100),"")</f>
        <v/>
      </c>
      <c r="P28" s="19"/>
      <c r="Q28" s="4" t="str">
        <f>IF(AND((P28&gt;0),(P$4&gt;0)),(P28/P$4*100),"")</f>
        <v/>
      </c>
      <c r="R28" s="19">
        <v>1.8</v>
      </c>
      <c r="S28" s="4">
        <f>IF(AND((R28&gt;0),(R$4&gt;0)),(R28/R$4*100),"")</f>
        <v>3.6437246963562755</v>
      </c>
      <c r="T28" s="19">
        <v>1.4</v>
      </c>
      <c r="U28" s="4">
        <f>IF(AND((T28&gt;0),(T$4&gt;0)),(T28/T$4*100),"")</f>
        <v>3.263403263403263</v>
      </c>
      <c r="V28" s="19"/>
      <c r="W28" s="4" t="str">
        <f>IF(AND((V28&gt;0),(V$4&gt;0)),(V28/V$4*100),"")</f>
        <v/>
      </c>
      <c r="X28" s="19"/>
      <c r="Y28" s="4" t="str">
        <f>IF(AND((X28&gt;0),(X$4&gt;0)),(X28/X$4*100),"")</f>
        <v/>
      </c>
      <c r="Z28" s="19"/>
      <c r="AA28" s="4" t="str">
        <f>IF(AND((Z28&gt;0),(Z$4&gt;0)),(Z28/Z$4*100),"")</f>
        <v/>
      </c>
      <c r="AB28" s="19"/>
      <c r="AC28" s="4" t="str">
        <f>IF(AND((AB28&gt;0),(AB$4&gt;0)),(AB28/AB$4*100),"")</f>
        <v/>
      </c>
      <c r="AD28" s="19"/>
      <c r="AE28" s="4" t="str">
        <f t="shared" ref="AE28" si="219">IF(AND((AD28&gt;0),(AD$4&gt;0)),(AD28/AD$4*100),"")</f>
        <v/>
      </c>
      <c r="AF28" s="19"/>
      <c r="AG28" s="4" t="str">
        <f t="shared" ref="AG28" si="220">IF(AND((AF28&gt;0),(AF$4&gt;0)),(AF28/AF$4*100),"")</f>
        <v/>
      </c>
      <c r="AH28" s="19"/>
      <c r="AI28" s="4" t="str">
        <f t="shared" ref="AI28" si="221">IF(AND((AH28&gt;0),(AH$4&gt;0)),(AH28/AH$4*100),"")</f>
        <v/>
      </c>
      <c r="AJ28" s="19"/>
      <c r="AK28" s="4" t="str">
        <f t="shared" ref="AK28" si="222">IF(AND((AJ28&gt;0),(AJ$4&gt;0)),(AJ28/AJ$4*100),"")</f>
        <v/>
      </c>
      <c r="AL28" s="19"/>
      <c r="AM28" s="4" t="str">
        <f t="shared" ref="AM28" si="223">IF(AND((AL28&gt;0),(AL$4&gt;0)),(AL28/AL$4*100),"")</f>
        <v/>
      </c>
      <c r="AN28" s="19"/>
      <c r="AO28" s="4" t="str">
        <f t="shared" ref="AO28" si="224">IF(AND((AN28&gt;0),(AN$4&gt;0)),(AN28/AN$4*100),"")</f>
        <v/>
      </c>
      <c r="AP28" s="19"/>
      <c r="AQ28" s="4" t="str">
        <f t="shared" ref="AQ28" si="225">IF(AND((AP28&gt;0),(AP$4&gt;0)),(AP28/AP$4*100),"")</f>
        <v/>
      </c>
      <c r="AR28" s="19"/>
      <c r="AS28" s="4" t="str">
        <f t="shared" ref="AS28" si="226">IF(AND((AR28&gt;0),(AR$4&gt;0)),(AR28/AR$4*100),"")</f>
        <v/>
      </c>
      <c r="AT28" s="19"/>
      <c r="AU28" s="4" t="str">
        <f t="shared" ref="AU28" si="227">IF(AND((AT28&gt;0),(AT$4&gt;0)),(AT28/AT$4*100),"")</f>
        <v/>
      </c>
      <c r="AV28" s="19"/>
      <c r="AW28" s="4" t="str">
        <f t="shared" ref="AW28" si="228">IF(AND((AV28&gt;0),(AV$4&gt;0)),(AV28/AV$4*100),"")</f>
        <v/>
      </c>
      <c r="AX28" s="19"/>
      <c r="AY28" s="4" t="str">
        <f t="shared" ref="AY28" si="229">IF(AND((AX28&gt;0),(AX$4&gt;0)),(AX28/AX$4*100),"")</f>
        <v/>
      </c>
      <c r="AZ28" s="19"/>
      <c r="BA28" s="4" t="str">
        <f t="shared" ref="BA28" si="230">IF(AND((AZ28&gt;0),(AZ$4&gt;0)),(AZ28/AZ$4*100),"")</f>
        <v/>
      </c>
      <c r="BB28" s="19"/>
      <c r="BC28" s="4" t="str">
        <f t="shared" ref="BC28" si="231">IF(AND((BB28&gt;0),(BB$4&gt;0)),(BB28/BB$4*100),"")</f>
        <v/>
      </c>
      <c r="BD28" s="19"/>
      <c r="BE28" s="4" t="str">
        <f t="shared" ref="BE28" si="232">IF(AND((BD28&gt;0),(BD$4&gt;0)),(BD28/BD$4*100),"")</f>
        <v/>
      </c>
      <c r="BF28" s="19"/>
      <c r="BG28" s="4" t="str">
        <f t="shared" ref="BG28" si="233">IF(AND((BF28&gt;0),(BF$4&gt;0)),(BF28/BF$4*100),"")</f>
        <v/>
      </c>
      <c r="BH28" s="19"/>
      <c r="BI28" s="4" t="str">
        <f t="shared" ref="BI28" si="234">IF(AND((BH28&gt;0),(BH$4&gt;0)),(BH28/BH$4*100),"")</f>
        <v/>
      </c>
      <c r="BK28" s="57" t="s">
        <v>27</v>
      </c>
      <c r="BL28" s="30">
        <f t="shared" si="16"/>
        <v>4</v>
      </c>
      <c r="BM28" s="31">
        <f t="shared" si="17"/>
        <v>1.4</v>
      </c>
      <c r="BN28" s="32" t="str">
        <f t="shared" si="18"/>
        <v>–</v>
      </c>
      <c r="BO28" s="33">
        <f t="shared" si="19"/>
        <v>2.7</v>
      </c>
      <c r="BP28" s="34">
        <f t="shared" si="20"/>
        <v>3.263403263403263</v>
      </c>
      <c r="BQ28" s="35" t="str">
        <f t="shared" si="41"/>
        <v>–</v>
      </c>
      <c r="BR28" s="36">
        <f t="shared" si="21"/>
        <v>5.6485355648535576</v>
      </c>
      <c r="BS28" s="37">
        <f t="shared" si="22"/>
        <v>2.0499999999999998</v>
      </c>
      <c r="BT28" s="38">
        <f t="shared" si="42"/>
        <v>4.2958575310526701</v>
      </c>
      <c r="BU28" s="32">
        <f t="shared" si="23"/>
        <v>0.56862407030773343</v>
      </c>
      <c r="BV28" s="39">
        <f t="shared" si="43"/>
        <v>1.069445423539138</v>
      </c>
      <c r="BW28" s="32">
        <f t="shared" si="24"/>
        <v>2.2999999999999998</v>
      </c>
      <c r="BX28" s="35">
        <f t="shared" si="44"/>
        <v>4.6277665995975843</v>
      </c>
    </row>
    <row r="29" spans="1:76" ht="16.5" customHeight="1" x14ac:dyDescent="0.2">
      <c r="A29" s="10" t="s">
        <v>28</v>
      </c>
      <c r="B29" s="68">
        <f>IF(AND((B28&gt;0),(B27&gt;0)),(B28/B27),"")</f>
        <v>0.18253968253968253</v>
      </c>
      <c r="C29" s="4" t="s">
        <v>3</v>
      </c>
      <c r="D29" s="68" t="str">
        <f>IF(AND((D28&gt;0),(D27&gt;0)),(D28/D27),"")</f>
        <v/>
      </c>
      <c r="E29" s="4" t="s">
        <v>3</v>
      </c>
      <c r="F29" s="68" t="str">
        <f>IF(AND((F28&gt;0),(F27&gt;0)),(F28/F27),"")</f>
        <v/>
      </c>
      <c r="G29" s="4" t="s">
        <v>3</v>
      </c>
      <c r="H29" s="68" t="str">
        <f>IF(AND((H28&gt;0),(H27&gt;0)),(H28/H27),"")</f>
        <v/>
      </c>
      <c r="I29" s="4" t="s">
        <v>3</v>
      </c>
      <c r="J29" s="68">
        <f>IF(AND((J28&gt;0),(J27&gt;0)),(J28/J27),"")</f>
        <v>0.19014084507042256</v>
      </c>
      <c r="K29" s="4" t="s">
        <v>3</v>
      </c>
      <c r="L29" s="68" t="str">
        <f>IF(AND((L28&gt;0),(L27&gt;0)),(L28/L27),"")</f>
        <v/>
      </c>
      <c r="M29" s="4" t="s">
        <v>3</v>
      </c>
      <c r="N29" s="68" t="str">
        <f>IF(AND((N28&gt;0),(N27&gt;0)),(N28/N27),"")</f>
        <v/>
      </c>
      <c r="O29" s="4" t="s">
        <v>3</v>
      </c>
      <c r="P29" s="68" t="str">
        <f>IF(AND((P28&gt;0),(P27&gt;0)),(P28/P27),"")</f>
        <v/>
      </c>
      <c r="Q29" s="4" t="s">
        <v>3</v>
      </c>
      <c r="R29" s="68">
        <f>IF(AND((R28&gt;0),(R27&gt;0)),(R28/R27),"")</f>
        <v>0.14173228346456693</v>
      </c>
      <c r="S29" s="4" t="s">
        <v>3</v>
      </c>
      <c r="T29" s="68">
        <f>IF(AND((T28&gt;0),(T27&gt;0)),(T28/T27),"")</f>
        <v>0.12612612612612611</v>
      </c>
      <c r="U29" s="4" t="s">
        <v>3</v>
      </c>
      <c r="V29" s="68" t="str">
        <f>IF(AND((V28&gt;0),(V27&gt;0)),(V28/V27),"")</f>
        <v/>
      </c>
      <c r="W29" s="4" t="s">
        <v>3</v>
      </c>
      <c r="X29" s="68" t="str">
        <f>IF(AND((X28&gt;0),(X27&gt;0)),(X28/X27),"")</f>
        <v/>
      </c>
      <c r="Y29" s="4" t="s">
        <v>3</v>
      </c>
      <c r="Z29" s="68" t="str">
        <f>IF(AND((Z28&gt;0),(Z27&gt;0)),(Z28/Z27),"")</f>
        <v/>
      </c>
      <c r="AA29" s="4" t="s">
        <v>3</v>
      </c>
      <c r="AB29" s="68" t="str">
        <f>IF(AND((AB28&gt;0),(AB27&gt;0)),(AB28/AB27),"")</f>
        <v/>
      </c>
      <c r="AC29" s="4" t="s">
        <v>3</v>
      </c>
      <c r="AD29" s="68" t="str">
        <f t="shared" ref="AD29" si="235">IF(AND((AD28&gt;0),(AD27&gt;0)),(AD28/AD27),"")</f>
        <v/>
      </c>
      <c r="AE29" s="4" t="s">
        <v>3</v>
      </c>
      <c r="AF29" s="68" t="str">
        <f t="shared" ref="AF29" si="236">IF(AND((AF28&gt;0),(AF27&gt;0)),(AF28/AF27),"")</f>
        <v/>
      </c>
      <c r="AG29" s="4" t="s">
        <v>3</v>
      </c>
      <c r="AH29" s="68" t="str">
        <f t="shared" ref="AH29" si="237">IF(AND((AH28&gt;0),(AH27&gt;0)),(AH28/AH27),"")</f>
        <v/>
      </c>
      <c r="AI29" s="4" t="s">
        <v>3</v>
      </c>
      <c r="AJ29" s="68" t="str">
        <f t="shared" ref="AJ29" si="238">IF(AND((AJ28&gt;0),(AJ27&gt;0)),(AJ28/AJ27),"")</f>
        <v/>
      </c>
      <c r="AK29" s="4" t="s">
        <v>3</v>
      </c>
      <c r="AL29" s="68" t="str">
        <f t="shared" ref="AL29" si="239">IF(AND((AL28&gt;0),(AL27&gt;0)),(AL28/AL27),"")</f>
        <v/>
      </c>
      <c r="AM29" s="4" t="s">
        <v>3</v>
      </c>
      <c r="AN29" s="68" t="str">
        <f t="shared" ref="AN29" si="240">IF(AND((AN28&gt;0),(AN27&gt;0)),(AN28/AN27),"")</f>
        <v/>
      </c>
      <c r="AO29" s="4" t="s">
        <v>3</v>
      </c>
      <c r="AP29" s="68" t="str">
        <f t="shared" ref="AP29" si="241">IF(AND((AP28&gt;0),(AP27&gt;0)),(AP28/AP27),"")</f>
        <v/>
      </c>
      <c r="AQ29" s="4" t="s">
        <v>3</v>
      </c>
      <c r="AR29" s="68" t="str">
        <f t="shared" ref="AR29" si="242">IF(AND((AR28&gt;0),(AR27&gt;0)),(AR28/AR27),"")</f>
        <v/>
      </c>
      <c r="AS29" s="4" t="s">
        <v>3</v>
      </c>
      <c r="AT29" s="68" t="str">
        <f t="shared" ref="AT29" si="243">IF(AND((AT28&gt;0),(AT27&gt;0)),(AT28/AT27),"")</f>
        <v/>
      </c>
      <c r="AU29" s="4" t="s">
        <v>3</v>
      </c>
      <c r="AV29" s="68" t="str">
        <f t="shared" ref="AV29" si="244">IF(AND((AV28&gt;0),(AV27&gt;0)),(AV28/AV27),"")</f>
        <v/>
      </c>
      <c r="AW29" s="4" t="s">
        <v>3</v>
      </c>
      <c r="AX29" s="68" t="str">
        <f t="shared" ref="AX29" si="245">IF(AND((AX28&gt;0),(AX27&gt;0)),(AX28/AX27),"")</f>
        <v/>
      </c>
      <c r="AY29" s="4" t="s">
        <v>3</v>
      </c>
      <c r="AZ29" s="68" t="str">
        <f t="shared" ref="AZ29" si="246">IF(AND((AZ28&gt;0),(AZ27&gt;0)),(AZ28/AZ27),"")</f>
        <v/>
      </c>
      <c r="BA29" s="4" t="s">
        <v>3</v>
      </c>
      <c r="BB29" s="68" t="str">
        <f t="shared" ref="BB29" si="247">IF(AND((BB28&gt;0),(BB27&gt;0)),(BB28/BB27),"")</f>
        <v/>
      </c>
      <c r="BC29" s="4" t="s">
        <v>3</v>
      </c>
      <c r="BD29" s="68" t="str">
        <f t="shared" ref="BD29" si="248">IF(AND((BD28&gt;0),(BD27&gt;0)),(BD28/BD27),"")</f>
        <v/>
      </c>
      <c r="BE29" s="4" t="s">
        <v>3</v>
      </c>
      <c r="BF29" s="68" t="str">
        <f t="shared" ref="BF29" si="249">IF(AND((BF28&gt;0),(BF27&gt;0)),(BF28/BF27),"")</f>
        <v/>
      </c>
      <c r="BG29" s="4" t="s">
        <v>3</v>
      </c>
      <c r="BH29" s="68" t="str">
        <f t="shared" ref="BH29" si="250">IF(AND((BH28&gt;0),(BH27&gt;0)),(BH28/BH27),"")</f>
        <v/>
      </c>
      <c r="BI29" s="4" t="s">
        <v>3</v>
      </c>
      <c r="BK29" s="57" t="s">
        <v>28</v>
      </c>
      <c r="BL29" s="30">
        <f t="shared" si="16"/>
        <v>4</v>
      </c>
      <c r="BM29" s="40">
        <f t="shared" si="17"/>
        <v>0.12612612612612611</v>
      </c>
      <c r="BN29" s="22" t="str">
        <f t="shared" si="18"/>
        <v>–</v>
      </c>
      <c r="BO29" s="41">
        <f t="shared" si="19"/>
        <v>0.19014084507042256</v>
      </c>
      <c r="BP29" s="24" t="str">
        <f t="shared" si="20"/>
        <v/>
      </c>
      <c r="BQ29" s="6" t="s">
        <v>3</v>
      </c>
      <c r="BR29" s="26" t="str">
        <f t="shared" si="21"/>
        <v/>
      </c>
      <c r="BS29" s="42">
        <f t="shared" si="22"/>
        <v>0.16013473430019953</v>
      </c>
      <c r="BT29" s="28" t="s">
        <v>3</v>
      </c>
      <c r="BU29" s="43">
        <f t="shared" si="23"/>
        <v>3.1078309777422645E-2</v>
      </c>
      <c r="BV29" s="29" t="s">
        <v>3</v>
      </c>
      <c r="BW29" s="127">
        <f>BW28/BW27</f>
        <v>0.18253968253968253</v>
      </c>
      <c r="BX29" s="25" t="s">
        <v>3</v>
      </c>
    </row>
    <row r="30" spans="1:76" ht="16.5" customHeight="1" x14ac:dyDescent="0.2">
      <c r="A30" s="15" t="s">
        <v>16</v>
      </c>
      <c r="B30" s="17"/>
      <c r="C30" s="3"/>
      <c r="D30" s="17"/>
      <c r="E30" s="3"/>
      <c r="F30" s="17"/>
      <c r="G30" s="3"/>
      <c r="H30" s="17"/>
      <c r="I30" s="3"/>
      <c r="J30" s="17"/>
      <c r="K30" s="3"/>
      <c r="L30" s="17"/>
      <c r="M30" s="3"/>
      <c r="N30" s="17"/>
      <c r="O30" s="3"/>
      <c r="P30" s="17"/>
      <c r="Q30" s="3"/>
      <c r="R30" s="17"/>
      <c r="S30" s="3"/>
      <c r="T30" s="17"/>
      <c r="U30" s="3"/>
      <c r="V30" s="17"/>
      <c r="W30" s="3"/>
      <c r="X30" s="17"/>
      <c r="Y30" s="3"/>
      <c r="Z30" s="17"/>
      <c r="AA30" s="3"/>
      <c r="AB30" s="17"/>
      <c r="AC30" s="3"/>
      <c r="AD30" s="17"/>
      <c r="AE30" s="3"/>
      <c r="AF30" s="17"/>
      <c r="AG30" s="3"/>
      <c r="AH30" s="17"/>
      <c r="AI30" s="3"/>
      <c r="AJ30" s="17"/>
      <c r="AK30" s="3"/>
      <c r="AL30" s="17"/>
      <c r="AM30" s="3"/>
      <c r="AN30" s="17"/>
      <c r="AO30" s="3"/>
      <c r="AP30" s="17"/>
      <c r="AQ30" s="3"/>
      <c r="AR30" s="17"/>
      <c r="AS30" s="3"/>
      <c r="AT30" s="17"/>
      <c r="AU30" s="3"/>
      <c r="AV30" s="17"/>
      <c r="AW30" s="3"/>
      <c r="AX30" s="17"/>
      <c r="AY30" s="3"/>
      <c r="AZ30" s="17"/>
      <c r="BA30" s="3"/>
      <c r="BB30" s="17"/>
      <c r="BC30" s="3"/>
      <c r="BD30" s="17"/>
      <c r="BE30" s="3"/>
      <c r="BF30" s="17"/>
      <c r="BG30" s="3"/>
      <c r="BH30" s="17"/>
      <c r="BI30" s="3"/>
      <c r="BK30" s="56" t="s">
        <v>16</v>
      </c>
      <c r="BL30" s="30"/>
      <c r="BM30" s="21"/>
      <c r="BN30" s="22"/>
      <c r="BO30" s="23"/>
      <c r="BP30" s="24"/>
      <c r="BQ30" s="25"/>
      <c r="BR30" s="26"/>
      <c r="BS30" s="27"/>
      <c r="BT30" s="28"/>
      <c r="BU30" s="22"/>
      <c r="BV30" s="29"/>
      <c r="BW30" s="22"/>
      <c r="BX30" s="25"/>
    </row>
    <row r="31" spans="1:76" ht="16.5" customHeight="1" x14ac:dyDescent="0.2">
      <c r="A31" s="10" t="s">
        <v>26</v>
      </c>
      <c r="B31" s="19">
        <v>12.5</v>
      </c>
      <c r="C31" s="4">
        <f>IF(AND((B31&gt;0),(B$4&gt;0)),(B31/B$4*100),"")</f>
        <v>25.150905432595572</v>
      </c>
      <c r="D31" s="19"/>
      <c r="E31" s="4" t="str">
        <f>IF(AND((D31&gt;0),(D$4&gt;0)),(D31/D$4*100),"")</f>
        <v/>
      </c>
      <c r="F31" s="19">
        <v>13.4</v>
      </c>
      <c r="G31" s="4">
        <f>IF(AND((F31&gt;0),(F$4&gt;0)),(F31/F$4*100),"")</f>
        <v>28.75536480686695</v>
      </c>
      <c r="H31" s="19">
        <v>12.3</v>
      </c>
      <c r="I31" s="4">
        <f>IF(AND((H31&gt;0),(H$4&gt;0)),(H31/H$4*100),"")</f>
        <v>25.949367088607595</v>
      </c>
      <c r="J31" s="19">
        <v>12.8</v>
      </c>
      <c r="K31" s="4">
        <f>IF(AND((J31&gt;0),(J$4&gt;0)),(J31/J$4*100),"")</f>
        <v>26.77824267782427</v>
      </c>
      <c r="L31" s="19">
        <v>11.4</v>
      </c>
      <c r="M31" s="4">
        <f>IF(AND((L31&gt;0),(L$4&gt;0)),(L31/L$4*100),"")</f>
        <v>26.950354609929079</v>
      </c>
      <c r="N31" s="19">
        <v>11.1</v>
      </c>
      <c r="O31" s="4">
        <f>IF(AND((N31&gt;0),(N$4&gt;0)),(N31/N$4*100),"")</f>
        <v>24.078091106290671</v>
      </c>
      <c r="P31" s="19">
        <v>13.1</v>
      </c>
      <c r="Q31" s="4">
        <f>IF(AND((P31&gt;0),(P$4&gt;0)),(P31/P$4*100),"")</f>
        <v>26.954732510288064</v>
      </c>
      <c r="R31" s="19">
        <v>13.1</v>
      </c>
      <c r="S31" s="4">
        <f>IF(AND((R31&gt;0),(R$4&gt;0)),(R31/R$4*100),"")</f>
        <v>26.518218623481783</v>
      </c>
      <c r="T31" s="19">
        <v>11.3</v>
      </c>
      <c r="U31" s="4">
        <f>IF(AND((T31&gt;0),(T$4&gt;0)),(T31/T$4*100),"")</f>
        <v>26.340326340326342</v>
      </c>
      <c r="V31" s="19"/>
      <c r="W31" s="4" t="str">
        <f>IF(AND((V31&gt;0),(V$4&gt;0)),(V31/V$4*100),"")</f>
        <v/>
      </c>
      <c r="X31" s="19"/>
      <c r="Y31" s="4" t="str">
        <f>IF(AND((X31&gt;0),(X$4&gt;0)),(X31/X$4*100),"")</f>
        <v/>
      </c>
      <c r="Z31" s="19"/>
      <c r="AA31" s="4" t="str">
        <f>IF(AND((Z31&gt;0),(Z$4&gt;0)),(Z31/Z$4*100),"")</f>
        <v/>
      </c>
      <c r="AB31" s="19"/>
      <c r="AC31" s="4" t="str">
        <f>IF(AND((AB31&gt;0),(AB$4&gt;0)),(AB31/AB$4*100),"")</f>
        <v/>
      </c>
      <c r="AD31" s="19"/>
      <c r="AE31" s="4" t="str">
        <f t="shared" ref="AE31" si="251">IF(AND((AD31&gt;0),(AD$4&gt;0)),(AD31/AD$4*100),"")</f>
        <v/>
      </c>
      <c r="AF31" s="19"/>
      <c r="AG31" s="4" t="str">
        <f t="shared" ref="AG31" si="252">IF(AND((AF31&gt;0),(AF$4&gt;0)),(AF31/AF$4*100),"")</f>
        <v/>
      </c>
      <c r="AH31" s="19"/>
      <c r="AI31" s="4" t="str">
        <f t="shared" ref="AI31" si="253">IF(AND((AH31&gt;0),(AH$4&gt;0)),(AH31/AH$4*100),"")</f>
        <v/>
      </c>
      <c r="AJ31" s="19"/>
      <c r="AK31" s="4" t="str">
        <f t="shared" ref="AK31" si="254">IF(AND((AJ31&gt;0),(AJ$4&gt;0)),(AJ31/AJ$4*100),"")</f>
        <v/>
      </c>
      <c r="AL31" s="19"/>
      <c r="AM31" s="4" t="str">
        <f t="shared" ref="AM31" si="255">IF(AND((AL31&gt;0),(AL$4&gt;0)),(AL31/AL$4*100),"")</f>
        <v/>
      </c>
      <c r="AN31" s="19"/>
      <c r="AO31" s="4" t="str">
        <f t="shared" ref="AO31" si="256">IF(AND((AN31&gt;0),(AN$4&gt;0)),(AN31/AN$4*100),"")</f>
        <v/>
      </c>
      <c r="AP31" s="19"/>
      <c r="AQ31" s="4" t="str">
        <f t="shared" ref="AQ31" si="257">IF(AND((AP31&gt;0),(AP$4&gt;0)),(AP31/AP$4*100),"")</f>
        <v/>
      </c>
      <c r="AR31" s="19"/>
      <c r="AS31" s="4" t="str">
        <f t="shared" ref="AS31" si="258">IF(AND((AR31&gt;0),(AR$4&gt;0)),(AR31/AR$4*100),"")</f>
        <v/>
      </c>
      <c r="AT31" s="19"/>
      <c r="AU31" s="4" t="str">
        <f t="shared" ref="AU31" si="259">IF(AND((AT31&gt;0),(AT$4&gt;0)),(AT31/AT$4*100),"")</f>
        <v/>
      </c>
      <c r="AV31" s="19"/>
      <c r="AW31" s="4" t="str">
        <f t="shared" ref="AW31" si="260">IF(AND((AV31&gt;0),(AV$4&gt;0)),(AV31/AV$4*100),"")</f>
        <v/>
      </c>
      <c r="AX31" s="19"/>
      <c r="AY31" s="4" t="str">
        <f t="shared" ref="AY31" si="261">IF(AND((AX31&gt;0),(AX$4&gt;0)),(AX31/AX$4*100),"")</f>
        <v/>
      </c>
      <c r="AZ31" s="19"/>
      <c r="BA31" s="4" t="str">
        <f t="shared" ref="BA31" si="262">IF(AND((AZ31&gt;0),(AZ$4&gt;0)),(AZ31/AZ$4*100),"")</f>
        <v/>
      </c>
      <c r="BB31" s="19"/>
      <c r="BC31" s="4" t="str">
        <f t="shared" ref="BC31" si="263">IF(AND((BB31&gt;0),(BB$4&gt;0)),(BB31/BB$4*100),"")</f>
        <v/>
      </c>
      <c r="BD31" s="19"/>
      <c r="BE31" s="4" t="str">
        <f t="shared" ref="BE31" si="264">IF(AND((BD31&gt;0),(BD$4&gt;0)),(BD31/BD$4*100),"")</f>
        <v/>
      </c>
      <c r="BF31" s="19"/>
      <c r="BG31" s="4" t="str">
        <f t="shared" ref="BG31" si="265">IF(AND((BF31&gt;0),(BF$4&gt;0)),(BF31/BF$4*100),"")</f>
        <v/>
      </c>
      <c r="BH31" s="19"/>
      <c r="BI31" s="4" t="str">
        <f t="shared" ref="BI31" si="266">IF(AND((BH31&gt;0),(BH$4&gt;0)),(BH31/BH$4*100),"")</f>
        <v/>
      </c>
      <c r="BK31" s="57" t="s">
        <v>26</v>
      </c>
      <c r="BL31" s="30">
        <f t="shared" si="16"/>
        <v>9</v>
      </c>
      <c r="BM31" s="31">
        <f t="shared" si="17"/>
        <v>11.1</v>
      </c>
      <c r="BN31" s="32" t="str">
        <f t="shared" si="18"/>
        <v>–</v>
      </c>
      <c r="BO31" s="33">
        <f t="shared" si="19"/>
        <v>13.4</v>
      </c>
      <c r="BP31" s="34">
        <f t="shared" si="20"/>
        <v>24.078091106290671</v>
      </c>
      <c r="BQ31" s="35" t="str">
        <f t="shared" si="41"/>
        <v>–</v>
      </c>
      <c r="BR31" s="36">
        <f t="shared" si="21"/>
        <v>28.75536480686695</v>
      </c>
      <c r="BS31" s="37">
        <f t="shared" si="22"/>
        <v>12.333333333333332</v>
      </c>
      <c r="BT31" s="38">
        <f t="shared" si="42"/>
        <v>26.38617813291226</v>
      </c>
      <c r="BU31" s="32">
        <f t="shared" si="23"/>
        <v>0.86746757864487356</v>
      </c>
      <c r="BV31" s="39">
        <f t="shared" si="43"/>
        <v>1.2976813271052012</v>
      </c>
      <c r="BW31" s="32">
        <f t="shared" si="24"/>
        <v>12.5</v>
      </c>
      <c r="BX31" s="35">
        <f t="shared" si="44"/>
        <v>25.150905432595572</v>
      </c>
    </row>
    <row r="32" spans="1:76" ht="16.5" customHeight="1" x14ac:dyDescent="0.2">
      <c r="A32" s="10" t="s">
        <v>27</v>
      </c>
      <c r="B32" s="19">
        <v>2</v>
      </c>
      <c r="C32" s="4">
        <f>IF(AND((B32&gt;0),(B$4&gt;0)),(B32/B$4*100),"")</f>
        <v>4.0241448692152915</v>
      </c>
      <c r="D32" s="19"/>
      <c r="E32" s="4" t="str">
        <f>IF(AND((D32&gt;0),(D$4&gt;0)),(D32/D$4*100),"")</f>
        <v/>
      </c>
      <c r="F32" s="19">
        <v>2.2999999999999998</v>
      </c>
      <c r="G32" s="4">
        <f>IF(AND((F32&gt;0),(F$4&gt;0)),(F32/F$4*100),"")</f>
        <v>4.9356223175965663</v>
      </c>
      <c r="H32" s="19"/>
      <c r="I32" s="4" t="str">
        <f>IF(AND((H32&gt;0),(H$4&gt;0)),(H32/H$4*100),"")</f>
        <v/>
      </c>
      <c r="J32" s="19"/>
      <c r="K32" s="4" t="str">
        <f>IF(AND((J32&gt;0),(J$4&gt;0)),(J32/J$4*100),"")</f>
        <v/>
      </c>
      <c r="L32" s="19">
        <v>1.6</v>
      </c>
      <c r="M32" s="4">
        <f>IF(AND((L32&gt;0),(L$4&gt;0)),(L32/L$4*100),"")</f>
        <v>3.7825059101654852</v>
      </c>
      <c r="N32" s="19"/>
      <c r="O32" s="4" t="str">
        <f>IF(AND((N32&gt;0),(N$4&gt;0)),(N32/N$4*100),"")</f>
        <v/>
      </c>
      <c r="P32" s="19"/>
      <c r="Q32" s="4" t="str">
        <f>IF(AND((P32&gt;0),(P$4&gt;0)),(P32/P$4*100),"")</f>
        <v/>
      </c>
      <c r="R32" s="19">
        <v>1.8</v>
      </c>
      <c r="S32" s="4">
        <f>IF(AND((R32&gt;0),(R$4&gt;0)),(R32/R$4*100),"")</f>
        <v>3.6437246963562755</v>
      </c>
      <c r="T32" s="19">
        <v>1.4</v>
      </c>
      <c r="U32" s="4">
        <f>IF(AND((T32&gt;0),(T$4&gt;0)),(T32/T$4*100),"")</f>
        <v>3.263403263403263</v>
      </c>
      <c r="V32" s="19"/>
      <c r="W32" s="4" t="str">
        <f>IF(AND((V32&gt;0),(V$4&gt;0)),(V32/V$4*100),"")</f>
        <v/>
      </c>
      <c r="X32" s="19"/>
      <c r="Y32" s="4" t="str">
        <f>IF(AND((X32&gt;0),(X$4&gt;0)),(X32/X$4*100),"")</f>
        <v/>
      </c>
      <c r="Z32" s="19"/>
      <c r="AA32" s="4" t="str">
        <f>IF(AND((Z32&gt;0),(Z$4&gt;0)),(Z32/Z$4*100),"")</f>
        <v/>
      </c>
      <c r="AB32" s="19"/>
      <c r="AC32" s="4" t="str">
        <f>IF(AND((AB32&gt;0),(AB$4&gt;0)),(AB32/AB$4*100),"")</f>
        <v/>
      </c>
      <c r="AD32" s="19"/>
      <c r="AE32" s="4" t="str">
        <f t="shared" ref="AE32" si="267">IF(AND((AD32&gt;0),(AD$4&gt;0)),(AD32/AD$4*100),"")</f>
        <v/>
      </c>
      <c r="AF32" s="19"/>
      <c r="AG32" s="4" t="str">
        <f t="shared" ref="AG32" si="268">IF(AND((AF32&gt;0),(AF$4&gt;0)),(AF32/AF$4*100),"")</f>
        <v/>
      </c>
      <c r="AH32" s="19"/>
      <c r="AI32" s="4" t="str">
        <f t="shared" ref="AI32" si="269">IF(AND((AH32&gt;0),(AH$4&gt;0)),(AH32/AH$4*100),"")</f>
        <v/>
      </c>
      <c r="AJ32" s="19"/>
      <c r="AK32" s="4" t="str">
        <f t="shared" ref="AK32" si="270">IF(AND((AJ32&gt;0),(AJ$4&gt;0)),(AJ32/AJ$4*100),"")</f>
        <v/>
      </c>
      <c r="AL32" s="19"/>
      <c r="AM32" s="4" t="str">
        <f t="shared" ref="AM32" si="271">IF(AND((AL32&gt;0),(AL$4&gt;0)),(AL32/AL$4*100),"")</f>
        <v/>
      </c>
      <c r="AN32" s="19"/>
      <c r="AO32" s="4" t="str">
        <f t="shared" ref="AO32" si="272">IF(AND((AN32&gt;0),(AN$4&gt;0)),(AN32/AN$4*100),"")</f>
        <v/>
      </c>
      <c r="AP32" s="19"/>
      <c r="AQ32" s="4" t="str">
        <f t="shared" ref="AQ32" si="273">IF(AND((AP32&gt;0),(AP$4&gt;0)),(AP32/AP$4*100),"")</f>
        <v/>
      </c>
      <c r="AR32" s="19"/>
      <c r="AS32" s="4" t="str">
        <f t="shared" ref="AS32" si="274">IF(AND((AR32&gt;0),(AR$4&gt;0)),(AR32/AR$4*100),"")</f>
        <v/>
      </c>
      <c r="AT32" s="19"/>
      <c r="AU32" s="4" t="str">
        <f t="shared" ref="AU32" si="275">IF(AND((AT32&gt;0),(AT$4&gt;0)),(AT32/AT$4*100),"")</f>
        <v/>
      </c>
      <c r="AV32" s="19"/>
      <c r="AW32" s="4" t="str">
        <f t="shared" ref="AW32" si="276">IF(AND((AV32&gt;0),(AV$4&gt;0)),(AV32/AV$4*100),"")</f>
        <v/>
      </c>
      <c r="AX32" s="19"/>
      <c r="AY32" s="4" t="str">
        <f t="shared" ref="AY32" si="277">IF(AND((AX32&gt;0),(AX$4&gt;0)),(AX32/AX$4*100),"")</f>
        <v/>
      </c>
      <c r="AZ32" s="19"/>
      <c r="BA32" s="4" t="str">
        <f t="shared" ref="BA32" si="278">IF(AND((AZ32&gt;0),(AZ$4&gt;0)),(AZ32/AZ$4*100),"")</f>
        <v/>
      </c>
      <c r="BB32" s="19"/>
      <c r="BC32" s="4" t="str">
        <f t="shared" ref="BC32" si="279">IF(AND((BB32&gt;0),(BB$4&gt;0)),(BB32/BB$4*100),"")</f>
        <v/>
      </c>
      <c r="BD32" s="19"/>
      <c r="BE32" s="4" t="str">
        <f t="shared" ref="BE32" si="280">IF(AND((BD32&gt;0),(BD$4&gt;0)),(BD32/BD$4*100),"")</f>
        <v/>
      </c>
      <c r="BF32" s="19"/>
      <c r="BG32" s="4" t="str">
        <f t="shared" ref="BG32" si="281">IF(AND((BF32&gt;0),(BF$4&gt;0)),(BF32/BF$4*100),"")</f>
        <v/>
      </c>
      <c r="BH32" s="19"/>
      <c r="BI32" s="4" t="str">
        <f t="shared" ref="BI32" si="282">IF(AND((BH32&gt;0),(BH$4&gt;0)),(BH32/BH$4*100),"")</f>
        <v/>
      </c>
      <c r="BK32" s="57" t="s">
        <v>27</v>
      </c>
      <c r="BL32" s="30">
        <f t="shared" si="16"/>
        <v>5</v>
      </c>
      <c r="BM32" s="31">
        <f t="shared" si="17"/>
        <v>1.4</v>
      </c>
      <c r="BN32" s="32" t="str">
        <f t="shared" si="18"/>
        <v>–</v>
      </c>
      <c r="BO32" s="33">
        <f t="shared" si="19"/>
        <v>2.2999999999999998</v>
      </c>
      <c r="BP32" s="34">
        <f t="shared" si="20"/>
        <v>3.263403263403263</v>
      </c>
      <c r="BQ32" s="35" t="str">
        <f t="shared" si="41"/>
        <v>–</v>
      </c>
      <c r="BR32" s="36">
        <f t="shared" si="21"/>
        <v>4.9356223175965663</v>
      </c>
      <c r="BS32" s="37">
        <f t="shared" si="22"/>
        <v>1.8199999999999998</v>
      </c>
      <c r="BT32" s="38">
        <f t="shared" si="42"/>
        <v>3.9298802113473763</v>
      </c>
      <c r="BU32" s="32">
        <f t="shared" si="23"/>
        <v>0.34928498393146074</v>
      </c>
      <c r="BV32" s="39">
        <f t="shared" si="43"/>
        <v>0.62613870179759235</v>
      </c>
      <c r="BW32" s="32">
        <f t="shared" si="24"/>
        <v>2</v>
      </c>
      <c r="BX32" s="35">
        <f t="shared" si="44"/>
        <v>4.0241448692152915</v>
      </c>
    </row>
    <row r="33" spans="1:76" ht="16.5" customHeight="1" x14ac:dyDescent="0.2">
      <c r="A33" s="10" t="s">
        <v>28</v>
      </c>
      <c r="B33" s="68">
        <f>IF(AND((B32&gt;0),(B31&gt;0)),(B32/B31),"")</f>
        <v>0.16</v>
      </c>
      <c r="C33" s="4" t="s">
        <v>3</v>
      </c>
      <c r="D33" s="68" t="str">
        <f>IF(AND((D32&gt;0),(D31&gt;0)),(D32/D31),"")</f>
        <v/>
      </c>
      <c r="E33" s="4" t="s">
        <v>3</v>
      </c>
      <c r="F33" s="68">
        <f>IF(AND((F32&gt;0),(F31&gt;0)),(F32/F31),"")</f>
        <v>0.17164179104477612</v>
      </c>
      <c r="G33" s="4" t="s">
        <v>3</v>
      </c>
      <c r="H33" s="68" t="str">
        <f>IF(AND((H32&gt;0),(H31&gt;0)),(H32/H31),"")</f>
        <v/>
      </c>
      <c r="I33" s="4" t="s">
        <v>3</v>
      </c>
      <c r="J33" s="68" t="str">
        <f>IF(AND((J32&gt;0),(J31&gt;0)),(J32/J31),"")</f>
        <v/>
      </c>
      <c r="K33" s="4" t="s">
        <v>3</v>
      </c>
      <c r="L33" s="68">
        <f>IF(AND((L32&gt;0),(L31&gt;0)),(L32/L31),"")</f>
        <v>0.14035087719298245</v>
      </c>
      <c r="M33" s="4" t="s">
        <v>3</v>
      </c>
      <c r="N33" s="68" t="str">
        <f>IF(AND((N32&gt;0),(N31&gt;0)),(N32/N31),"")</f>
        <v/>
      </c>
      <c r="O33" s="4" t="s">
        <v>3</v>
      </c>
      <c r="P33" s="68" t="str">
        <f>IF(AND((P32&gt;0),(P31&gt;0)),(P32/P31),"")</f>
        <v/>
      </c>
      <c r="Q33" s="4" t="s">
        <v>3</v>
      </c>
      <c r="R33" s="68">
        <f>IF(AND((R32&gt;0),(R31&gt;0)),(R32/R31),"")</f>
        <v>0.13740458015267176</v>
      </c>
      <c r="S33" s="4" t="s">
        <v>3</v>
      </c>
      <c r="T33" s="68">
        <f>IF(AND((T32&gt;0),(T31&gt;0)),(T32/T31),"")</f>
        <v>0.1238938053097345</v>
      </c>
      <c r="U33" s="4" t="s">
        <v>3</v>
      </c>
      <c r="V33" s="68" t="str">
        <f>IF(AND((V32&gt;0),(V31&gt;0)),(V32/V31),"")</f>
        <v/>
      </c>
      <c r="W33" s="4" t="s">
        <v>3</v>
      </c>
      <c r="X33" s="68" t="str">
        <f>IF(AND((X32&gt;0),(X31&gt;0)),(X32/X31),"")</f>
        <v/>
      </c>
      <c r="Y33" s="4" t="s">
        <v>3</v>
      </c>
      <c r="Z33" s="68" t="str">
        <f>IF(AND((Z32&gt;0),(Z31&gt;0)),(Z32/Z31),"")</f>
        <v/>
      </c>
      <c r="AA33" s="4" t="s">
        <v>3</v>
      </c>
      <c r="AB33" s="68" t="str">
        <f>IF(AND((AB32&gt;0),(AB31&gt;0)),(AB32/AB31),"")</f>
        <v/>
      </c>
      <c r="AC33" s="4" t="s">
        <v>3</v>
      </c>
      <c r="AD33" s="68" t="str">
        <f t="shared" ref="AD33" si="283">IF(AND((AD32&gt;0),(AD31&gt;0)),(AD32/AD31),"")</f>
        <v/>
      </c>
      <c r="AE33" s="4" t="s">
        <v>3</v>
      </c>
      <c r="AF33" s="68" t="str">
        <f t="shared" ref="AF33" si="284">IF(AND((AF32&gt;0),(AF31&gt;0)),(AF32/AF31),"")</f>
        <v/>
      </c>
      <c r="AG33" s="4" t="s">
        <v>3</v>
      </c>
      <c r="AH33" s="68" t="str">
        <f t="shared" ref="AH33" si="285">IF(AND((AH32&gt;0),(AH31&gt;0)),(AH32/AH31),"")</f>
        <v/>
      </c>
      <c r="AI33" s="4" t="s">
        <v>3</v>
      </c>
      <c r="AJ33" s="68" t="str">
        <f t="shared" ref="AJ33" si="286">IF(AND((AJ32&gt;0),(AJ31&gt;0)),(AJ32/AJ31),"")</f>
        <v/>
      </c>
      <c r="AK33" s="4" t="s">
        <v>3</v>
      </c>
      <c r="AL33" s="68" t="str">
        <f t="shared" ref="AL33" si="287">IF(AND((AL32&gt;0),(AL31&gt;0)),(AL32/AL31),"")</f>
        <v/>
      </c>
      <c r="AM33" s="4" t="s">
        <v>3</v>
      </c>
      <c r="AN33" s="68" t="str">
        <f t="shared" ref="AN33" si="288">IF(AND((AN32&gt;0),(AN31&gt;0)),(AN32/AN31),"")</f>
        <v/>
      </c>
      <c r="AO33" s="4" t="s">
        <v>3</v>
      </c>
      <c r="AP33" s="68" t="str">
        <f t="shared" ref="AP33" si="289">IF(AND((AP32&gt;0),(AP31&gt;0)),(AP32/AP31),"")</f>
        <v/>
      </c>
      <c r="AQ33" s="4" t="s">
        <v>3</v>
      </c>
      <c r="AR33" s="68" t="str">
        <f t="shared" ref="AR33" si="290">IF(AND((AR32&gt;0),(AR31&gt;0)),(AR32/AR31),"")</f>
        <v/>
      </c>
      <c r="AS33" s="4" t="s">
        <v>3</v>
      </c>
      <c r="AT33" s="68" t="str">
        <f t="shared" ref="AT33" si="291">IF(AND((AT32&gt;0),(AT31&gt;0)),(AT32/AT31),"")</f>
        <v/>
      </c>
      <c r="AU33" s="4" t="s">
        <v>3</v>
      </c>
      <c r="AV33" s="68" t="str">
        <f t="shared" ref="AV33" si="292">IF(AND((AV32&gt;0),(AV31&gt;0)),(AV32/AV31),"")</f>
        <v/>
      </c>
      <c r="AW33" s="4" t="s">
        <v>3</v>
      </c>
      <c r="AX33" s="68" t="str">
        <f t="shared" ref="AX33" si="293">IF(AND((AX32&gt;0),(AX31&gt;0)),(AX32/AX31),"")</f>
        <v/>
      </c>
      <c r="AY33" s="4" t="s">
        <v>3</v>
      </c>
      <c r="AZ33" s="68" t="str">
        <f t="shared" ref="AZ33" si="294">IF(AND((AZ32&gt;0),(AZ31&gt;0)),(AZ32/AZ31),"")</f>
        <v/>
      </c>
      <c r="BA33" s="4" t="s">
        <v>3</v>
      </c>
      <c r="BB33" s="68" t="str">
        <f t="shared" ref="BB33" si="295">IF(AND((BB32&gt;0),(BB31&gt;0)),(BB32/BB31),"")</f>
        <v/>
      </c>
      <c r="BC33" s="4" t="s">
        <v>3</v>
      </c>
      <c r="BD33" s="68" t="str">
        <f t="shared" ref="BD33" si="296">IF(AND((BD32&gt;0),(BD31&gt;0)),(BD32/BD31),"")</f>
        <v/>
      </c>
      <c r="BE33" s="4" t="s">
        <v>3</v>
      </c>
      <c r="BF33" s="68" t="str">
        <f t="shared" ref="BF33" si="297">IF(AND((BF32&gt;0),(BF31&gt;0)),(BF32/BF31),"")</f>
        <v/>
      </c>
      <c r="BG33" s="4" t="s">
        <v>3</v>
      </c>
      <c r="BH33" s="68" t="str">
        <f t="shared" ref="BH33" si="298">IF(AND((BH32&gt;0),(BH31&gt;0)),(BH32/BH31),"")</f>
        <v/>
      </c>
      <c r="BI33" s="4" t="s">
        <v>3</v>
      </c>
      <c r="BK33" s="57" t="s">
        <v>28</v>
      </c>
      <c r="BL33" s="30">
        <f t="shared" si="16"/>
        <v>5</v>
      </c>
      <c r="BM33" s="40">
        <f t="shared" si="17"/>
        <v>0.1238938053097345</v>
      </c>
      <c r="BN33" s="22" t="str">
        <f t="shared" si="18"/>
        <v>–</v>
      </c>
      <c r="BO33" s="41">
        <f t="shared" si="19"/>
        <v>0.17164179104477612</v>
      </c>
      <c r="BP33" s="24" t="str">
        <f t="shared" si="20"/>
        <v/>
      </c>
      <c r="BQ33" s="6" t="s">
        <v>3</v>
      </c>
      <c r="BR33" s="26" t="str">
        <f t="shared" si="21"/>
        <v/>
      </c>
      <c r="BS33" s="42">
        <f t="shared" si="22"/>
        <v>0.14665821074003296</v>
      </c>
      <c r="BT33" s="28" t="s">
        <v>3</v>
      </c>
      <c r="BU33" s="43">
        <f t="shared" si="23"/>
        <v>1.9011923335219436E-2</v>
      </c>
      <c r="BV33" s="29" t="s">
        <v>3</v>
      </c>
      <c r="BW33" s="127">
        <f>BW32/BW31</f>
        <v>0.16</v>
      </c>
      <c r="BX33" s="25" t="s">
        <v>3</v>
      </c>
    </row>
    <row r="34" spans="1:76" ht="16.5" customHeight="1" x14ac:dyDescent="0.2">
      <c r="A34" s="15" t="s">
        <v>17</v>
      </c>
      <c r="B34" s="17"/>
      <c r="C34" s="3"/>
      <c r="D34" s="17"/>
      <c r="E34" s="3"/>
      <c r="F34" s="17"/>
      <c r="G34" s="3"/>
      <c r="H34" s="17"/>
      <c r="I34" s="3"/>
      <c r="J34" s="17"/>
      <c r="K34" s="3"/>
      <c r="L34" s="17"/>
      <c r="M34" s="3"/>
      <c r="N34" s="17"/>
      <c r="O34" s="3"/>
      <c r="P34" s="17"/>
      <c r="Q34" s="3"/>
      <c r="R34" s="17"/>
      <c r="S34" s="3"/>
      <c r="T34" s="17"/>
      <c r="U34" s="3"/>
      <c r="V34" s="17"/>
      <c r="W34" s="3"/>
      <c r="X34" s="17"/>
      <c r="Y34" s="3"/>
      <c r="Z34" s="17"/>
      <c r="AA34" s="3"/>
      <c r="AB34" s="17"/>
      <c r="AC34" s="3"/>
      <c r="AD34" s="17"/>
      <c r="AE34" s="3"/>
      <c r="AF34" s="17"/>
      <c r="AG34" s="3"/>
      <c r="AH34" s="17"/>
      <c r="AI34" s="3"/>
      <c r="AJ34" s="17"/>
      <c r="AK34" s="3"/>
      <c r="AL34" s="17"/>
      <c r="AM34" s="3"/>
      <c r="AN34" s="17"/>
      <c r="AO34" s="3"/>
      <c r="AP34" s="17"/>
      <c r="AQ34" s="3"/>
      <c r="AR34" s="17"/>
      <c r="AS34" s="3"/>
      <c r="AT34" s="17"/>
      <c r="AU34" s="3"/>
      <c r="AV34" s="17"/>
      <c r="AW34" s="3"/>
      <c r="AX34" s="17"/>
      <c r="AY34" s="3"/>
      <c r="AZ34" s="17"/>
      <c r="BA34" s="3"/>
      <c r="BB34" s="17"/>
      <c r="BC34" s="3"/>
      <c r="BD34" s="17"/>
      <c r="BE34" s="3"/>
      <c r="BF34" s="17"/>
      <c r="BG34" s="3"/>
      <c r="BH34" s="17"/>
      <c r="BI34" s="3"/>
      <c r="BK34" s="56" t="s">
        <v>17</v>
      </c>
      <c r="BL34" s="30"/>
      <c r="BM34" s="21"/>
      <c r="BN34" s="22"/>
      <c r="BO34" s="23"/>
      <c r="BP34" s="24"/>
      <c r="BQ34" s="25"/>
      <c r="BR34" s="26"/>
      <c r="BS34" s="27"/>
      <c r="BT34" s="28"/>
      <c r="BU34" s="22"/>
      <c r="BV34" s="29"/>
      <c r="BW34" s="22"/>
      <c r="BX34" s="25"/>
    </row>
    <row r="35" spans="1:76" ht="16.5" customHeight="1" x14ac:dyDescent="0.2">
      <c r="A35" s="10" t="s">
        <v>26</v>
      </c>
      <c r="B35" s="19">
        <v>15.7</v>
      </c>
      <c r="C35" s="4">
        <f>IF(AND((B35&gt;0),(B$4&gt;0)),(B35/B$4*100),"")</f>
        <v>31.589537223340038</v>
      </c>
      <c r="D35" s="19">
        <v>14.9</v>
      </c>
      <c r="E35" s="4">
        <f>IF(AND((D35&gt;0),(D$4&gt;0)),(D35/D$4*100),"")</f>
        <v>31.236897274633122</v>
      </c>
      <c r="F35" s="19">
        <v>15.8</v>
      </c>
      <c r="G35" s="4">
        <f>IF(AND((F35&gt;0),(F$4&gt;0)),(F35/F$4*100),"")</f>
        <v>33.905579399141637</v>
      </c>
      <c r="H35" s="19">
        <v>14.7</v>
      </c>
      <c r="I35" s="4">
        <f>IF(AND((H35&gt;0),(H$4&gt;0)),(H35/H$4*100),"")</f>
        <v>31.0126582278481</v>
      </c>
      <c r="J35" s="19">
        <v>15.7</v>
      </c>
      <c r="K35" s="4">
        <f>IF(AND((J35&gt;0),(J$4&gt;0)),(J35/J$4*100),"")</f>
        <v>32.845188284518827</v>
      </c>
      <c r="L35" s="19">
        <v>14.5</v>
      </c>
      <c r="M35" s="4">
        <f>IF(AND((L35&gt;0),(L$4&gt;0)),(L35/L$4*100),"")</f>
        <v>34.27895981087471</v>
      </c>
      <c r="N35" s="19">
        <v>15.5</v>
      </c>
      <c r="O35" s="4">
        <f>IF(AND((N35&gt;0),(N$4&gt;0)),(N35/N$4*100),"")</f>
        <v>33.622559652928416</v>
      </c>
      <c r="P35" s="19">
        <v>16.3</v>
      </c>
      <c r="Q35" s="4">
        <f>IF(AND((P35&gt;0),(P$4&gt;0)),(P35/P$4*100),"")</f>
        <v>33.539094650205762</v>
      </c>
      <c r="R35" s="19">
        <v>15.3</v>
      </c>
      <c r="S35" s="4">
        <f>IF(AND((R35&gt;0),(R$4&gt;0)),(R35/R$4*100),"")</f>
        <v>30.971659919028344</v>
      </c>
      <c r="T35" s="19">
        <v>13.1</v>
      </c>
      <c r="U35" s="4">
        <f>IF(AND((T35&gt;0),(T$4&gt;0)),(T35/T$4*100),"")</f>
        <v>30.536130536130536</v>
      </c>
      <c r="V35" s="19"/>
      <c r="W35" s="4" t="str">
        <f>IF(AND((V35&gt;0),(V$4&gt;0)),(V35/V$4*100),"")</f>
        <v/>
      </c>
      <c r="X35" s="19"/>
      <c r="Y35" s="4" t="str">
        <f>IF(AND((X35&gt;0),(X$4&gt;0)),(X35/X$4*100),"")</f>
        <v/>
      </c>
      <c r="Z35" s="19"/>
      <c r="AA35" s="4" t="str">
        <f>IF(AND((Z35&gt;0),(Z$4&gt;0)),(Z35/Z$4*100),"")</f>
        <v/>
      </c>
      <c r="AB35" s="19"/>
      <c r="AC35" s="4" t="str">
        <f>IF(AND((AB35&gt;0),(AB$4&gt;0)),(AB35/AB$4*100),"")</f>
        <v/>
      </c>
      <c r="AD35" s="19"/>
      <c r="AE35" s="4" t="str">
        <f t="shared" ref="AE35" si="299">IF(AND((AD35&gt;0),(AD$4&gt;0)),(AD35/AD$4*100),"")</f>
        <v/>
      </c>
      <c r="AF35" s="19"/>
      <c r="AG35" s="4" t="str">
        <f t="shared" ref="AG35" si="300">IF(AND((AF35&gt;0),(AF$4&gt;0)),(AF35/AF$4*100),"")</f>
        <v/>
      </c>
      <c r="AH35" s="19"/>
      <c r="AI35" s="4" t="str">
        <f t="shared" ref="AI35" si="301">IF(AND((AH35&gt;0),(AH$4&gt;0)),(AH35/AH$4*100),"")</f>
        <v/>
      </c>
      <c r="AJ35" s="19"/>
      <c r="AK35" s="4" t="str">
        <f t="shared" ref="AK35" si="302">IF(AND((AJ35&gt;0),(AJ$4&gt;0)),(AJ35/AJ$4*100),"")</f>
        <v/>
      </c>
      <c r="AL35" s="19"/>
      <c r="AM35" s="4" t="str">
        <f t="shared" ref="AM35" si="303">IF(AND((AL35&gt;0),(AL$4&gt;0)),(AL35/AL$4*100),"")</f>
        <v/>
      </c>
      <c r="AN35" s="19"/>
      <c r="AO35" s="4" t="str">
        <f t="shared" ref="AO35" si="304">IF(AND((AN35&gt;0),(AN$4&gt;0)),(AN35/AN$4*100),"")</f>
        <v/>
      </c>
      <c r="AP35" s="19"/>
      <c r="AQ35" s="4" t="str">
        <f t="shared" ref="AQ35" si="305">IF(AND((AP35&gt;0),(AP$4&gt;0)),(AP35/AP$4*100),"")</f>
        <v/>
      </c>
      <c r="AR35" s="19"/>
      <c r="AS35" s="4" t="str">
        <f t="shared" ref="AS35" si="306">IF(AND((AR35&gt;0),(AR$4&gt;0)),(AR35/AR$4*100),"")</f>
        <v/>
      </c>
      <c r="AT35" s="19"/>
      <c r="AU35" s="4" t="str">
        <f t="shared" ref="AU35" si="307">IF(AND((AT35&gt;0),(AT$4&gt;0)),(AT35/AT$4*100),"")</f>
        <v/>
      </c>
      <c r="AV35" s="19"/>
      <c r="AW35" s="4" t="str">
        <f t="shared" ref="AW35" si="308">IF(AND((AV35&gt;0),(AV$4&gt;0)),(AV35/AV$4*100),"")</f>
        <v/>
      </c>
      <c r="AX35" s="19"/>
      <c r="AY35" s="4" t="str">
        <f t="shared" ref="AY35" si="309">IF(AND((AX35&gt;0),(AX$4&gt;0)),(AX35/AX$4*100),"")</f>
        <v/>
      </c>
      <c r="AZ35" s="19"/>
      <c r="BA35" s="4" t="str">
        <f t="shared" ref="BA35" si="310">IF(AND((AZ35&gt;0),(AZ$4&gt;0)),(AZ35/AZ$4*100),"")</f>
        <v/>
      </c>
      <c r="BB35" s="19"/>
      <c r="BC35" s="4" t="str">
        <f t="shared" ref="BC35" si="311">IF(AND((BB35&gt;0),(BB$4&gt;0)),(BB35/BB$4*100),"")</f>
        <v/>
      </c>
      <c r="BD35" s="19"/>
      <c r="BE35" s="4" t="str">
        <f t="shared" ref="BE35" si="312">IF(AND((BD35&gt;0),(BD$4&gt;0)),(BD35/BD$4*100),"")</f>
        <v/>
      </c>
      <c r="BF35" s="19"/>
      <c r="BG35" s="4" t="str">
        <f t="shared" ref="BG35" si="313">IF(AND((BF35&gt;0),(BF$4&gt;0)),(BF35/BF$4*100),"")</f>
        <v/>
      </c>
      <c r="BH35" s="19"/>
      <c r="BI35" s="4" t="str">
        <f t="shared" ref="BI35" si="314">IF(AND((BH35&gt;0),(BH$4&gt;0)),(BH35/BH$4*100),"")</f>
        <v/>
      </c>
      <c r="BK35" s="57" t="s">
        <v>26</v>
      </c>
      <c r="BL35" s="30">
        <f t="shared" si="16"/>
        <v>10</v>
      </c>
      <c r="BM35" s="31">
        <f t="shared" si="17"/>
        <v>13.1</v>
      </c>
      <c r="BN35" s="32" t="str">
        <f t="shared" si="18"/>
        <v>–</v>
      </c>
      <c r="BO35" s="33">
        <f t="shared" si="19"/>
        <v>16.3</v>
      </c>
      <c r="BP35" s="34">
        <f t="shared" si="20"/>
        <v>30.536130536130536</v>
      </c>
      <c r="BQ35" s="35" t="str">
        <f t="shared" si="41"/>
        <v>–</v>
      </c>
      <c r="BR35" s="36">
        <f t="shared" si="21"/>
        <v>34.27895981087471</v>
      </c>
      <c r="BS35" s="37">
        <f t="shared" si="22"/>
        <v>15.15</v>
      </c>
      <c r="BT35" s="38">
        <f t="shared" si="42"/>
        <v>32.353826497864951</v>
      </c>
      <c r="BU35" s="32">
        <f t="shared" si="23"/>
        <v>0.90584521611341307</v>
      </c>
      <c r="BV35" s="39">
        <f t="shared" si="43"/>
        <v>1.422629042414723</v>
      </c>
      <c r="BW35" s="32">
        <f t="shared" si="24"/>
        <v>15.7</v>
      </c>
      <c r="BX35" s="35">
        <f t="shared" si="44"/>
        <v>31.589537223340038</v>
      </c>
    </row>
    <row r="36" spans="1:76" ht="16.5" customHeight="1" x14ac:dyDescent="0.2">
      <c r="A36" s="10" t="s">
        <v>27</v>
      </c>
      <c r="B36" s="19"/>
      <c r="C36" s="4" t="str">
        <f>IF(AND((B36&gt;0),(B$4&gt;0)),(B36/B$4*100),"")</f>
        <v/>
      </c>
      <c r="D36" s="19"/>
      <c r="E36" s="4" t="str">
        <f>IF(AND((D36&gt;0),(D$4&gt;0)),(D36/D$4*100),"")</f>
        <v/>
      </c>
      <c r="F36" s="19"/>
      <c r="G36" s="4" t="str">
        <f>IF(AND((F36&gt;0),(F$4&gt;0)),(F36/F$4*100),"")</f>
        <v/>
      </c>
      <c r="H36" s="19"/>
      <c r="I36" s="4" t="str">
        <f>IF(AND((H36&gt;0),(H$4&gt;0)),(H36/H$4*100),"")</f>
        <v/>
      </c>
      <c r="J36" s="19"/>
      <c r="K36" s="4" t="str">
        <f>IF(AND((J36&gt;0),(J$4&gt;0)),(J36/J$4*100),"")</f>
        <v/>
      </c>
      <c r="L36" s="19"/>
      <c r="M36" s="4" t="str">
        <f>IF(AND((L36&gt;0),(L$4&gt;0)),(L36/L$4*100),"")</f>
        <v/>
      </c>
      <c r="N36" s="19"/>
      <c r="O36" s="4" t="str">
        <f>IF(AND((N36&gt;0),(N$4&gt;0)),(N36/N$4*100),"")</f>
        <v/>
      </c>
      <c r="P36" s="19"/>
      <c r="Q36" s="4" t="str">
        <f>IF(AND((P36&gt;0),(P$4&gt;0)),(P36/P$4*100),"")</f>
        <v/>
      </c>
      <c r="R36" s="19"/>
      <c r="S36" s="4" t="str">
        <f>IF(AND((R36&gt;0),(R$4&gt;0)),(R36/R$4*100),"")</f>
        <v/>
      </c>
      <c r="T36" s="19">
        <v>2</v>
      </c>
      <c r="U36" s="4">
        <f>IF(AND((T36&gt;0),(T$4&gt;0)),(T36/T$4*100),"")</f>
        <v>4.6620046620046622</v>
      </c>
      <c r="V36" s="19"/>
      <c r="W36" s="4" t="str">
        <f>IF(AND((V36&gt;0),(V$4&gt;0)),(V36/V$4*100),"")</f>
        <v/>
      </c>
      <c r="X36" s="19"/>
      <c r="Y36" s="4" t="str">
        <f>IF(AND((X36&gt;0),(X$4&gt;0)),(X36/X$4*100),"")</f>
        <v/>
      </c>
      <c r="Z36" s="19"/>
      <c r="AA36" s="4" t="str">
        <f>IF(AND((Z36&gt;0),(Z$4&gt;0)),(Z36/Z$4*100),"")</f>
        <v/>
      </c>
      <c r="AB36" s="19"/>
      <c r="AC36" s="4" t="str">
        <f>IF(AND((AB36&gt;0),(AB$4&gt;0)),(AB36/AB$4*100),"")</f>
        <v/>
      </c>
      <c r="AD36" s="19"/>
      <c r="AE36" s="4" t="str">
        <f t="shared" ref="AE36" si="315">IF(AND((AD36&gt;0),(AD$4&gt;0)),(AD36/AD$4*100),"")</f>
        <v/>
      </c>
      <c r="AF36" s="19"/>
      <c r="AG36" s="4" t="str">
        <f t="shared" ref="AG36" si="316">IF(AND((AF36&gt;0),(AF$4&gt;0)),(AF36/AF$4*100),"")</f>
        <v/>
      </c>
      <c r="AH36" s="19"/>
      <c r="AI36" s="4" t="str">
        <f t="shared" ref="AI36" si="317">IF(AND((AH36&gt;0),(AH$4&gt;0)),(AH36/AH$4*100),"")</f>
        <v/>
      </c>
      <c r="AJ36" s="19"/>
      <c r="AK36" s="4" t="str">
        <f t="shared" ref="AK36" si="318">IF(AND((AJ36&gt;0),(AJ$4&gt;0)),(AJ36/AJ$4*100),"")</f>
        <v/>
      </c>
      <c r="AL36" s="19"/>
      <c r="AM36" s="4" t="str">
        <f t="shared" ref="AM36" si="319">IF(AND((AL36&gt;0),(AL$4&gt;0)),(AL36/AL$4*100),"")</f>
        <v/>
      </c>
      <c r="AN36" s="19"/>
      <c r="AO36" s="4" t="str">
        <f t="shared" ref="AO36" si="320">IF(AND((AN36&gt;0),(AN$4&gt;0)),(AN36/AN$4*100),"")</f>
        <v/>
      </c>
      <c r="AP36" s="19"/>
      <c r="AQ36" s="4" t="str">
        <f t="shared" ref="AQ36" si="321">IF(AND((AP36&gt;0),(AP$4&gt;0)),(AP36/AP$4*100),"")</f>
        <v/>
      </c>
      <c r="AR36" s="19"/>
      <c r="AS36" s="4" t="str">
        <f t="shared" ref="AS36" si="322">IF(AND((AR36&gt;0),(AR$4&gt;0)),(AR36/AR$4*100),"")</f>
        <v/>
      </c>
      <c r="AT36" s="19"/>
      <c r="AU36" s="4" t="str">
        <f t="shared" ref="AU36" si="323">IF(AND((AT36&gt;0),(AT$4&gt;0)),(AT36/AT$4*100),"")</f>
        <v/>
      </c>
      <c r="AV36" s="19"/>
      <c r="AW36" s="4" t="str">
        <f t="shared" ref="AW36" si="324">IF(AND((AV36&gt;0),(AV$4&gt;0)),(AV36/AV$4*100),"")</f>
        <v/>
      </c>
      <c r="AX36" s="19"/>
      <c r="AY36" s="4" t="str">
        <f t="shared" ref="AY36" si="325">IF(AND((AX36&gt;0),(AX$4&gt;0)),(AX36/AX$4*100),"")</f>
        <v/>
      </c>
      <c r="AZ36" s="19"/>
      <c r="BA36" s="4" t="str">
        <f t="shared" ref="BA36" si="326">IF(AND((AZ36&gt;0),(AZ$4&gt;0)),(AZ36/AZ$4*100),"")</f>
        <v/>
      </c>
      <c r="BB36" s="19"/>
      <c r="BC36" s="4" t="str">
        <f t="shared" ref="BC36" si="327">IF(AND((BB36&gt;0),(BB$4&gt;0)),(BB36/BB$4*100),"")</f>
        <v/>
      </c>
      <c r="BD36" s="19"/>
      <c r="BE36" s="4" t="str">
        <f t="shared" ref="BE36" si="328">IF(AND((BD36&gt;0),(BD$4&gt;0)),(BD36/BD$4*100),"")</f>
        <v/>
      </c>
      <c r="BF36" s="19"/>
      <c r="BG36" s="4" t="str">
        <f t="shared" ref="BG36" si="329">IF(AND((BF36&gt;0),(BF$4&gt;0)),(BF36/BF$4*100),"")</f>
        <v/>
      </c>
      <c r="BH36" s="19"/>
      <c r="BI36" s="4" t="str">
        <f t="shared" ref="BI36" si="330">IF(AND((BH36&gt;0),(BH$4&gt;0)),(BH36/BH$4*100),"")</f>
        <v/>
      </c>
      <c r="BK36" s="57" t="s">
        <v>27</v>
      </c>
      <c r="BL36" s="30">
        <f t="shared" si="16"/>
        <v>1</v>
      </c>
      <c r="BM36" s="31">
        <f t="shared" si="17"/>
        <v>2</v>
      </c>
      <c r="BN36" s="32" t="str">
        <f t="shared" si="18"/>
        <v>–</v>
      </c>
      <c r="BO36" s="33">
        <f t="shared" si="19"/>
        <v>2</v>
      </c>
      <c r="BP36" s="34">
        <f t="shared" si="20"/>
        <v>4.6620046620046622</v>
      </c>
      <c r="BQ36" s="35" t="str">
        <f t="shared" si="41"/>
        <v>–</v>
      </c>
      <c r="BR36" s="36">
        <f t="shared" si="21"/>
        <v>4.6620046620046622</v>
      </c>
      <c r="BS36" s="37">
        <f t="shared" si="22"/>
        <v>2</v>
      </c>
      <c r="BT36" s="38">
        <f t="shared" si="42"/>
        <v>4.6620046620046622</v>
      </c>
      <c r="BU36" s="32" t="str">
        <f t="shared" si="23"/>
        <v>?</v>
      </c>
      <c r="BV36" s="39" t="str">
        <f t="shared" si="43"/>
        <v>?</v>
      </c>
      <c r="BW36" s="32" t="str">
        <f t="shared" si="24"/>
        <v>?</v>
      </c>
      <c r="BX36" s="35" t="str">
        <f t="shared" si="44"/>
        <v>?</v>
      </c>
    </row>
    <row r="37" spans="1:76" ht="16.5" customHeight="1" thickBot="1" x14ac:dyDescent="0.25">
      <c r="A37" s="10" t="s">
        <v>28</v>
      </c>
      <c r="B37" s="68" t="str">
        <f>IF(AND((B36&gt;0),(B35&gt;0)),(B36/B35),"")</f>
        <v/>
      </c>
      <c r="C37" s="4" t="s">
        <v>3</v>
      </c>
      <c r="D37" s="68" t="str">
        <f>IF(AND((D36&gt;0),(D35&gt;0)),(D36/D35),"")</f>
        <v/>
      </c>
      <c r="E37" s="4" t="s">
        <v>3</v>
      </c>
      <c r="F37" s="68" t="str">
        <f>IF(AND((F36&gt;0),(F35&gt;0)),(F36/F35),"")</f>
        <v/>
      </c>
      <c r="G37" s="4" t="s">
        <v>3</v>
      </c>
      <c r="H37" s="68" t="str">
        <f>IF(AND((H36&gt;0),(H35&gt;0)),(H36/H35),"")</f>
        <v/>
      </c>
      <c r="I37" s="4" t="s">
        <v>3</v>
      </c>
      <c r="J37" s="68" t="str">
        <f>IF(AND((J36&gt;0),(J35&gt;0)),(J36/J35),"")</f>
        <v/>
      </c>
      <c r="K37" s="4" t="s">
        <v>3</v>
      </c>
      <c r="L37" s="68" t="str">
        <f>IF(AND((L36&gt;0),(L35&gt;0)),(L36/L35),"")</f>
        <v/>
      </c>
      <c r="M37" s="4" t="s">
        <v>3</v>
      </c>
      <c r="N37" s="68" t="str">
        <f>IF(AND((N36&gt;0),(N35&gt;0)),(N36/N35),"")</f>
        <v/>
      </c>
      <c r="O37" s="4" t="s">
        <v>3</v>
      </c>
      <c r="P37" s="68" t="str">
        <f>IF(AND((P36&gt;0),(P35&gt;0)),(P36/P35),"")</f>
        <v/>
      </c>
      <c r="Q37" s="4" t="s">
        <v>3</v>
      </c>
      <c r="R37" s="68" t="str">
        <f>IF(AND((R36&gt;0),(R35&gt;0)),(R36/R35),"")</f>
        <v/>
      </c>
      <c r="S37" s="4" t="s">
        <v>3</v>
      </c>
      <c r="T37" s="68">
        <f>IF(AND((T36&gt;0),(T35&gt;0)),(T36/T35),"")</f>
        <v>0.15267175572519084</v>
      </c>
      <c r="U37" s="4" t="s">
        <v>3</v>
      </c>
      <c r="V37" s="68" t="str">
        <f>IF(AND((V36&gt;0),(V35&gt;0)),(V36/V35),"")</f>
        <v/>
      </c>
      <c r="W37" s="4" t="s">
        <v>3</v>
      </c>
      <c r="X37" s="68" t="str">
        <f>IF(AND((X36&gt;0),(X35&gt;0)),(X36/X35),"")</f>
        <v/>
      </c>
      <c r="Y37" s="4" t="s">
        <v>3</v>
      </c>
      <c r="Z37" s="68" t="str">
        <f>IF(AND((Z36&gt;0),(Z35&gt;0)),(Z36/Z35),"")</f>
        <v/>
      </c>
      <c r="AA37" s="4" t="s">
        <v>3</v>
      </c>
      <c r="AB37" s="68" t="str">
        <f>IF(AND((AB36&gt;0),(AB35&gt;0)),(AB36/AB35),"")</f>
        <v/>
      </c>
      <c r="AC37" s="4" t="s">
        <v>3</v>
      </c>
      <c r="AD37" s="68" t="str">
        <f t="shared" ref="AD37" si="331">IF(AND((AD36&gt;0),(AD35&gt;0)),(AD36/AD35),"")</f>
        <v/>
      </c>
      <c r="AE37" s="4" t="s">
        <v>3</v>
      </c>
      <c r="AF37" s="68" t="str">
        <f t="shared" ref="AF37" si="332">IF(AND((AF36&gt;0),(AF35&gt;0)),(AF36/AF35),"")</f>
        <v/>
      </c>
      <c r="AG37" s="4" t="s">
        <v>3</v>
      </c>
      <c r="AH37" s="68" t="str">
        <f t="shared" ref="AH37" si="333">IF(AND((AH36&gt;0),(AH35&gt;0)),(AH36/AH35),"")</f>
        <v/>
      </c>
      <c r="AI37" s="4" t="s">
        <v>3</v>
      </c>
      <c r="AJ37" s="68" t="str">
        <f t="shared" ref="AJ37" si="334">IF(AND((AJ36&gt;0),(AJ35&gt;0)),(AJ36/AJ35),"")</f>
        <v/>
      </c>
      <c r="AK37" s="4" t="s">
        <v>3</v>
      </c>
      <c r="AL37" s="68" t="str">
        <f t="shared" ref="AL37" si="335">IF(AND((AL36&gt;0),(AL35&gt;0)),(AL36/AL35),"")</f>
        <v/>
      </c>
      <c r="AM37" s="4" t="s">
        <v>3</v>
      </c>
      <c r="AN37" s="68" t="str">
        <f t="shared" ref="AN37" si="336">IF(AND((AN36&gt;0),(AN35&gt;0)),(AN36/AN35),"")</f>
        <v/>
      </c>
      <c r="AO37" s="4" t="s">
        <v>3</v>
      </c>
      <c r="AP37" s="68" t="str">
        <f t="shared" ref="AP37" si="337">IF(AND((AP36&gt;0),(AP35&gt;0)),(AP36/AP35),"")</f>
        <v/>
      </c>
      <c r="AQ37" s="4" t="s">
        <v>3</v>
      </c>
      <c r="AR37" s="68" t="str">
        <f t="shared" ref="AR37" si="338">IF(AND((AR36&gt;0),(AR35&gt;0)),(AR36/AR35),"")</f>
        <v/>
      </c>
      <c r="AS37" s="4" t="s">
        <v>3</v>
      </c>
      <c r="AT37" s="68" t="str">
        <f t="shared" ref="AT37" si="339">IF(AND((AT36&gt;0),(AT35&gt;0)),(AT36/AT35),"")</f>
        <v/>
      </c>
      <c r="AU37" s="4" t="s">
        <v>3</v>
      </c>
      <c r="AV37" s="68" t="str">
        <f t="shared" ref="AV37" si="340">IF(AND((AV36&gt;0),(AV35&gt;0)),(AV36/AV35),"")</f>
        <v/>
      </c>
      <c r="AW37" s="4" t="s">
        <v>3</v>
      </c>
      <c r="AX37" s="68" t="str">
        <f t="shared" ref="AX37" si="341">IF(AND((AX36&gt;0),(AX35&gt;0)),(AX36/AX35),"")</f>
        <v/>
      </c>
      <c r="AY37" s="4" t="s">
        <v>3</v>
      </c>
      <c r="AZ37" s="68" t="str">
        <f t="shared" ref="AZ37" si="342">IF(AND((AZ36&gt;0),(AZ35&gt;0)),(AZ36/AZ35),"")</f>
        <v/>
      </c>
      <c r="BA37" s="4" t="s">
        <v>3</v>
      </c>
      <c r="BB37" s="68" t="str">
        <f t="shared" ref="BB37" si="343">IF(AND((BB36&gt;0),(BB35&gt;0)),(BB36/BB35),"")</f>
        <v/>
      </c>
      <c r="BC37" s="4" t="s">
        <v>3</v>
      </c>
      <c r="BD37" s="68" t="str">
        <f t="shared" ref="BD37" si="344">IF(AND((BD36&gt;0),(BD35&gt;0)),(BD36/BD35),"")</f>
        <v/>
      </c>
      <c r="BE37" s="4" t="s">
        <v>3</v>
      </c>
      <c r="BF37" s="68" t="str">
        <f t="shared" ref="BF37" si="345">IF(AND((BF36&gt;0),(BF35&gt;0)),(BF36/BF35),"")</f>
        <v/>
      </c>
      <c r="BG37" s="4" t="s">
        <v>3</v>
      </c>
      <c r="BH37" s="68" t="str">
        <f t="shared" ref="BH37" si="346">IF(AND((BH36&gt;0),(BH35&gt;0)),(BH36/BH35),"")</f>
        <v/>
      </c>
      <c r="BI37" s="4" t="s">
        <v>3</v>
      </c>
      <c r="BK37" s="58" t="s">
        <v>28</v>
      </c>
      <c r="BL37" s="44">
        <f t="shared" si="16"/>
        <v>1</v>
      </c>
      <c r="BM37" s="45">
        <f t="shared" si="17"/>
        <v>0.15267175572519084</v>
      </c>
      <c r="BN37" s="46" t="str">
        <f t="shared" si="18"/>
        <v>–</v>
      </c>
      <c r="BO37" s="47">
        <f t="shared" si="19"/>
        <v>0.15267175572519084</v>
      </c>
      <c r="BP37" s="48" t="str">
        <f t="shared" si="20"/>
        <v/>
      </c>
      <c r="BQ37" s="49" t="s">
        <v>3</v>
      </c>
      <c r="BR37" s="50" t="str">
        <f t="shared" si="21"/>
        <v/>
      </c>
      <c r="BS37" s="51">
        <f t="shared" si="22"/>
        <v>0.15267175572519084</v>
      </c>
      <c r="BT37" s="52" t="s">
        <v>3</v>
      </c>
      <c r="BU37" s="53" t="str">
        <f t="shared" si="23"/>
        <v>?</v>
      </c>
      <c r="BV37" s="54" t="s">
        <v>3</v>
      </c>
      <c r="BW37" s="46" t="str">
        <f t="shared" si="24"/>
        <v>?</v>
      </c>
      <c r="BX37" s="49" t="s">
        <v>3</v>
      </c>
    </row>
    <row r="38" spans="1:76" s="91" customFormat="1" x14ac:dyDescent="0.2">
      <c r="A38" s="86"/>
      <c r="B38" s="87"/>
      <c r="C38" s="88"/>
      <c r="D38" s="89"/>
      <c r="E38" s="90"/>
      <c r="F38" s="89"/>
      <c r="G38" s="90"/>
      <c r="H38" s="89"/>
      <c r="I38" s="90"/>
      <c r="J38" s="89"/>
      <c r="K38" s="90"/>
      <c r="L38" s="89"/>
      <c r="M38" s="90"/>
      <c r="N38" s="89"/>
      <c r="O38" s="90"/>
      <c r="P38" s="89"/>
      <c r="Q38" s="90"/>
      <c r="R38" s="89"/>
      <c r="S38" s="90"/>
      <c r="T38" s="89"/>
      <c r="U38" s="90"/>
      <c r="V38" s="89"/>
      <c r="W38" s="90"/>
      <c r="X38" s="89"/>
      <c r="Y38" s="90"/>
      <c r="Z38" s="89"/>
      <c r="AA38" s="90"/>
      <c r="AB38" s="89"/>
      <c r="AC38" s="90"/>
      <c r="AD38" s="89"/>
      <c r="AE38" s="90"/>
      <c r="AF38" s="89"/>
      <c r="AG38" s="90"/>
      <c r="AH38" s="89"/>
      <c r="AI38" s="90"/>
      <c r="AJ38" s="89"/>
      <c r="AK38" s="90"/>
      <c r="AL38" s="89"/>
      <c r="AM38" s="90"/>
      <c r="AN38" s="89"/>
      <c r="AO38" s="90"/>
      <c r="AP38" s="89"/>
      <c r="AQ38" s="90"/>
      <c r="AR38" s="89"/>
      <c r="AS38" s="90"/>
      <c r="AT38" s="89"/>
      <c r="AU38" s="90"/>
      <c r="AV38" s="89"/>
      <c r="AW38" s="90"/>
      <c r="AX38" s="89"/>
      <c r="AY38" s="90"/>
      <c r="AZ38" s="89"/>
      <c r="BA38" s="90"/>
      <c r="BB38" s="89"/>
      <c r="BC38" s="90"/>
      <c r="BD38" s="89"/>
      <c r="BE38" s="90"/>
      <c r="BF38" s="89"/>
      <c r="BG38" s="90"/>
      <c r="BH38" s="89"/>
      <c r="BI38" s="90"/>
      <c r="BK38" s="92"/>
      <c r="BL38" s="93"/>
      <c r="BM38" s="94"/>
      <c r="BN38" s="85"/>
      <c r="BO38" s="95"/>
      <c r="BP38" s="96"/>
      <c r="BQ38" s="97"/>
      <c r="BR38" s="98"/>
      <c r="BS38" s="99"/>
      <c r="BT38" s="97"/>
      <c r="BU38" s="99"/>
      <c r="BV38" s="97"/>
      <c r="BW38" s="99"/>
      <c r="BX38" s="97"/>
    </row>
    <row r="40" spans="1:76" x14ac:dyDescent="0.2">
      <c r="B40" s="6" t="s">
        <v>88</v>
      </c>
      <c r="U40" s="6" t="s">
        <v>36</v>
      </c>
    </row>
    <row r="41" spans="1:76" x14ac:dyDescent="0.2">
      <c r="B41" s="6">
        <v>0.52</v>
      </c>
      <c r="C41" s="6">
        <v>0.47</v>
      </c>
      <c r="F41" s="11">
        <v>205</v>
      </c>
      <c r="G41" s="11">
        <v>203</v>
      </c>
      <c r="H41" s="11">
        <v>216</v>
      </c>
      <c r="I41" s="11">
        <v>215</v>
      </c>
      <c r="J41" s="11">
        <v>224</v>
      </c>
      <c r="K41" s="11">
        <v>193</v>
      </c>
      <c r="L41" s="11">
        <v>201</v>
      </c>
      <c r="M41" s="11">
        <v>239</v>
      </c>
      <c r="N41" s="11">
        <v>236</v>
      </c>
      <c r="O41" s="11">
        <v>212</v>
      </c>
      <c r="U41" s="14">
        <v>49.7</v>
      </c>
      <c r="V41" s="14">
        <v>38.4</v>
      </c>
    </row>
    <row r="42" spans="1:76" x14ac:dyDescent="0.2">
      <c r="B42" s="6">
        <v>0.54</v>
      </c>
      <c r="C42" s="6">
        <v>0.48</v>
      </c>
      <c r="F42" s="11">
        <v>184</v>
      </c>
      <c r="G42" s="11">
        <v>207</v>
      </c>
      <c r="H42" s="11">
        <v>179</v>
      </c>
      <c r="I42" s="11">
        <v>194</v>
      </c>
      <c r="J42" s="11">
        <v>184</v>
      </c>
      <c r="K42" s="11">
        <v>190</v>
      </c>
      <c r="L42" s="11">
        <v>184</v>
      </c>
      <c r="M42" s="11">
        <v>180</v>
      </c>
      <c r="N42" s="11">
        <v>195</v>
      </c>
      <c r="O42" s="11">
        <v>183</v>
      </c>
      <c r="U42" s="14">
        <v>47.7</v>
      </c>
      <c r="V42" s="14">
        <v>40.5</v>
      </c>
    </row>
    <row r="43" spans="1:76" x14ac:dyDescent="0.2">
      <c r="B43" s="6">
        <v>0.5</v>
      </c>
      <c r="C43" s="6">
        <v>0.49</v>
      </c>
      <c r="U43" s="14">
        <v>46.6</v>
      </c>
      <c r="V43" s="14">
        <v>35.799999999999997</v>
      </c>
    </row>
    <row r="44" spans="1:76" x14ac:dyDescent="0.2">
      <c r="B44" s="6">
        <v>0.53</v>
      </c>
      <c r="C44" s="6">
        <v>0.43</v>
      </c>
      <c r="U44" s="14">
        <v>47.4</v>
      </c>
      <c r="V44" s="14">
        <v>37.1</v>
      </c>
    </row>
    <row r="45" spans="1:76" x14ac:dyDescent="0.2">
      <c r="B45" s="6">
        <v>0.56000000000000005</v>
      </c>
      <c r="C45" s="6">
        <v>0.51</v>
      </c>
      <c r="U45" s="14">
        <v>47.8</v>
      </c>
      <c r="V45" s="14">
        <v>38.200000000000003</v>
      </c>
    </row>
    <row r="46" spans="1:76" x14ac:dyDescent="0.2">
      <c r="B46" s="6">
        <v>0.51</v>
      </c>
      <c r="C46" s="6">
        <v>0.52</v>
      </c>
      <c r="E46" s="6">
        <f>_xlfn.STDEV.S(B41:B50)</f>
        <v>1.9436506316151018E-2</v>
      </c>
      <c r="U46" s="14">
        <v>42.3</v>
      </c>
      <c r="V46" s="14">
        <v>38.6</v>
      </c>
    </row>
    <row r="47" spans="1:76" x14ac:dyDescent="0.2">
      <c r="B47" s="6">
        <v>0.53</v>
      </c>
      <c r="C47" s="6">
        <v>0.49</v>
      </c>
      <c r="E47" s="6">
        <f>_xlfn.STDEV.S(C41:C50)</f>
        <v>2.7888667551135851E-2</v>
      </c>
      <c r="U47" s="14">
        <v>46.1</v>
      </c>
      <c r="V47" s="14">
        <v>35.200000000000003</v>
      </c>
    </row>
    <row r="48" spans="1:76" x14ac:dyDescent="0.2">
      <c r="B48" s="6">
        <v>0.52</v>
      </c>
      <c r="C48" s="6">
        <v>0.5</v>
      </c>
      <c r="U48" s="14">
        <v>48.6</v>
      </c>
      <c r="V48" s="14">
        <v>39</v>
      </c>
    </row>
    <row r="49" spans="2:22" x14ac:dyDescent="0.2">
      <c r="B49" s="6">
        <v>0.53</v>
      </c>
      <c r="C49" s="6">
        <v>0.45</v>
      </c>
      <c r="U49" s="14">
        <v>49.4</v>
      </c>
      <c r="V49" s="14">
        <v>40.200000000000003</v>
      </c>
    </row>
    <row r="50" spans="2:22" x14ac:dyDescent="0.2">
      <c r="B50" s="6">
        <v>0.56000000000000005</v>
      </c>
      <c r="C50" s="6">
        <v>0.46</v>
      </c>
      <c r="U50" s="14">
        <v>42.9</v>
      </c>
      <c r="V50" s="14">
        <v>38</v>
      </c>
    </row>
  </sheetData>
  <sheetProtection formatCells="0" formatColumns="0" formatRows="0" insertColumns="0" insertRows="0" deleteColumns="0" deleteRows="0"/>
  <mergeCells count="38">
    <mergeCell ref="BS1:BT1"/>
    <mergeCell ref="BU1:BV1"/>
    <mergeCell ref="BW1:BX1"/>
    <mergeCell ref="BM2:BO2"/>
    <mergeCell ref="BP2:BR2"/>
    <mergeCell ref="BM1:BR1"/>
    <mergeCell ref="BK1:BK2"/>
    <mergeCell ref="BL1:BL2"/>
    <mergeCell ref="AD1:AE1"/>
    <mergeCell ref="AF1:AG1"/>
    <mergeCell ref="AH1:AI1"/>
    <mergeCell ref="AJ1:AK1"/>
    <mergeCell ref="AL1:AM1"/>
    <mergeCell ref="AN1:AO1"/>
    <mergeCell ref="AP1:AQ1"/>
    <mergeCell ref="AR1:AS1"/>
    <mergeCell ref="AT1:AU1"/>
    <mergeCell ref="AV1:AW1"/>
    <mergeCell ref="AX1:AY1"/>
    <mergeCell ref="BF1:BG1"/>
    <mergeCell ref="BH1:BI1"/>
    <mergeCell ref="BB1:BC1"/>
    <mergeCell ref="V1:W1"/>
    <mergeCell ref="B1:C1"/>
    <mergeCell ref="D1:E1"/>
    <mergeCell ref="F1:G1"/>
    <mergeCell ref="H1:I1"/>
    <mergeCell ref="J1:K1"/>
    <mergeCell ref="L1:M1"/>
    <mergeCell ref="N1:O1"/>
    <mergeCell ref="P1:Q1"/>
    <mergeCell ref="R1:S1"/>
    <mergeCell ref="T1:U1"/>
    <mergeCell ref="BD1:BE1"/>
    <mergeCell ref="Z1:AA1"/>
    <mergeCell ref="AB1:AC1"/>
    <mergeCell ref="AZ1:BA1"/>
    <mergeCell ref="X1:Y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X38"/>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75" width="6.85546875" style="6" bestFit="1" customWidth="1"/>
    <col min="76" max="76" width="7.5703125" style="6" bestFit="1" customWidth="1"/>
    <col min="77" max="16384" width="9.140625" style="6"/>
  </cols>
  <sheetData>
    <row r="1" spans="1:76" ht="16.5" customHeight="1" x14ac:dyDescent="0.2">
      <c r="A1" s="5" t="s">
        <v>12</v>
      </c>
      <c r="B1" s="134" t="s">
        <v>86</v>
      </c>
      <c r="C1" s="134"/>
      <c r="D1" s="134">
        <v>2</v>
      </c>
      <c r="E1" s="134"/>
      <c r="F1" s="134">
        <v>3</v>
      </c>
      <c r="G1" s="134"/>
      <c r="H1" s="134">
        <v>4</v>
      </c>
      <c r="I1" s="134"/>
      <c r="J1" s="134">
        <v>5</v>
      </c>
      <c r="K1" s="134"/>
      <c r="L1" s="134">
        <v>6</v>
      </c>
      <c r="M1" s="134"/>
      <c r="N1" s="134">
        <v>7</v>
      </c>
      <c r="O1" s="134"/>
      <c r="P1" s="134">
        <v>8</v>
      </c>
      <c r="Q1" s="134"/>
      <c r="R1" s="134">
        <v>9</v>
      </c>
      <c r="S1" s="134"/>
      <c r="T1" s="134">
        <v>10</v>
      </c>
      <c r="U1" s="134"/>
      <c r="V1" s="134">
        <v>11</v>
      </c>
      <c r="W1" s="134"/>
      <c r="X1" s="133">
        <v>12</v>
      </c>
      <c r="Y1" s="133"/>
      <c r="Z1" s="133">
        <v>13</v>
      </c>
      <c r="AA1" s="133"/>
      <c r="AB1" s="133">
        <v>14</v>
      </c>
      <c r="AC1" s="133"/>
      <c r="AD1" s="133">
        <v>15</v>
      </c>
      <c r="AE1" s="133"/>
      <c r="AF1" s="133">
        <v>16</v>
      </c>
      <c r="AG1" s="133"/>
      <c r="AH1" s="133">
        <v>17</v>
      </c>
      <c r="AI1" s="133"/>
      <c r="AJ1" s="133">
        <v>18</v>
      </c>
      <c r="AK1" s="133"/>
      <c r="AL1" s="133">
        <v>19</v>
      </c>
      <c r="AM1" s="133"/>
      <c r="AN1" s="133">
        <v>20</v>
      </c>
      <c r="AO1" s="133"/>
      <c r="AP1" s="133">
        <v>21</v>
      </c>
      <c r="AQ1" s="133"/>
      <c r="AR1" s="133">
        <v>22</v>
      </c>
      <c r="AS1" s="133"/>
      <c r="AT1" s="133">
        <v>23</v>
      </c>
      <c r="AU1" s="133"/>
      <c r="AV1" s="133">
        <v>24</v>
      </c>
      <c r="AW1" s="133"/>
      <c r="AX1" s="133">
        <v>25</v>
      </c>
      <c r="AY1" s="133"/>
      <c r="AZ1" s="133">
        <v>26</v>
      </c>
      <c r="BA1" s="133"/>
      <c r="BB1" s="133">
        <v>27</v>
      </c>
      <c r="BC1" s="133"/>
      <c r="BD1" s="133">
        <v>28</v>
      </c>
      <c r="BE1" s="133"/>
      <c r="BF1" s="133">
        <v>29</v>
      </c>
      <c r="BG1" s="133"/>
      <c r="BH1" s="133">
        <v>30</v>
      </c>
      <c r="BI1" s="133"/>
      <c r="BK1" s="135" t="s">
        <v>10</v>
      </c>
      <c r="BL1" s="137" t="s">
        <v>2</v>
      </c>
      <c r="BM1" s="139" t="s">
        <v>11</v>
      </c>
      <c r="BN1" s="139"/>
      <c r="BO1" s="139"/>
      <c r="BP1" s="139"/>
      <c r="BQ1" s="139"/>
      <c r="BR1" s="140"/>
      <c r="BS1" s="139" t="s">
        <v>0</v>
      </c>
      <c r="BT1" s="140"/>
      <c r="BU1" s="139" t="s">
        <v>1</v>
      </c>
      <c r="BV1" s="141"/>
      <c r="BW1" s="139" t="s">
        <v>87</v>
      </c>
      <c r="BX1" s="139"/>
    </row>
    <row r="2" spans="1:76" ht="16.5" customHeight="1" x14ac:dyDescent="0.2">
      <c r="A2" s="7" t="s">
        <v>10</v>
      </c>
      <c r="B2" s="8" t="s">
        <v>13</v>
      </c>
      <c r="C2" s="9" t="s">
        <v>36</v>
      </c>
      <c r="D2" s="8" t="s">
        <v>13</v>
      </c>
      <c r="E2" s="9" t="s">
        <v>36</v>
      </c>
      <c r="F2" s="8" t="s">
        <v>13</v>
      </c>
      <c r="G2" s="9" t="s">
        <v>36</v>
      </c>
      <c r="H2" s="8" t="s">
        <v>13</v>
      </c>
      <c r="I2" s="9" t="s">
        <v>36</v>
      </c>
      <c r="J2" s="8" t="s">
        <v>13</v>
      </c>
      <c r="K2" s="9" t="s">
        <v>36</v>
      </c>
      <c r="L2" s="8" t="s">
        <v>13</v>
      </c>
      <c r="M2" s="9" t="s">
        <v>36</v>
      </c>
      <c r="N2" s="8" t="s">
        <v>13</v>
      </c>
      <c r="O2" s="9" t="s">
        <v>36</v>
      </c>
      <c r="P2" s="8" t="s">
        <v>13</v>
      </c>
      <c r="Q2" s="9" t="s">
        <v>36</v>
      </c>
      <c r="R2" s="8" t="s">
        <v>13</v>
      </c>
      <c r="S2" s="9" t="s">
        <v>36</v>
      </c>
      <c r="T2" s="8" t="s">
        <v>13</v>
      </c>
      <c r="U2" s="9" t="s">
        <v>36</v>
      </c>
      <c r="V2" s="8" t="s">
        <v>13</v>
      </c>
      <c r="W2" s="9" t="s">
        <v>36</v>
      </c>
      <c r="X2" s="8" t="s">
        <v>13</v>
      </c>
      <c r="Y2" s="9" t="s">
        <v>36</v>
      </c>
      <c r="Z2" s="8" t="s">
        <v>13</v>
      </c>
      <c r="AA2" s="9" t="s">
        <v>36</v>
      </c>
      <c r="AB2" s="8" t="s">
        <v>13</v>
      </c>
      <c r="AC2" s="9" t="s">
        <v>36</v>
      </c>
      <c r="AD2" s="8" t="s">
        <v>13</v>
      </c>
      <c r="AE2" s="9" t="s">
        <v>36</v>
      </c>
      <c r="AF2" s="8" t="s">
        <v>13</v>
      </c>
      <c r="AG2" s="9" t="s">
        <v>36</v>
      </c>
      <c r="AH2" s="8" t="s">
        <v>13</v>
      </c>
      <c r="AI2" s="9" t="s">
        <v>36</v>
      </c>
      <c r="AJ2" s="8" t="s">
        <v>13</v>
      </c>
      <c r="AK2" s="9" t="s">
        <v>36</v>
      </c>
      <c r="AL2" s="8" t="s">
        <v>13</v>
      </c>
      <c r="AM2" s="9" t="s">
        <v>36</v>
      </c>
      <c r="AN2" s="8" t="s">
        <v>13</v>
      </c>
      <c r="AO2" s="9" t="s">
        <v>36</v>
      </c>
      <c r="AP2" s="8" t="s">
        <v>13</v>
      </c>
      <c r="AQ2" s="9" t="s">
        <v>36</v>
      </c>
      <c r="AR2" s="8" t="s">
        <v>13</v>
      </c>
      <c r="AS2" s="9" t="s">
        <v>36</v>
      </c>
      <c r="AT2" s="8" t="s">
        <v>13</v>
      </c>
      <c r="AU2" s="9" t="s">
        <v>36</v>
      </c>
      <c r="AV2" s="8" t="s">
        <v>13</v>
      </c>
      <c r="AW2" s="9" t="s">
        <v>36</v>
      </c>
      <c r="AX2" s="8" t="s">
        <v>13</v>
      </c>
      <c r="AY2" s="9" t="s">
        <v>36</v>
      </c>
      <c r="AZ2" s="8" t="s">
        <v>13</v>
      </c>
      <c r="BA2" s="9" t="s">
        <v>36</v>
      </c>
      <c r="BB2" s="8" t="s">
        <v>13</v>
      </c>
      <c r="BC2" s="9" t="s">
        <v>36</v>
      </c>
      <c r="BD2" s="8" t="s">
        <v>13</v>
      </c>
      <c r="BE2" s="9" t="s">
        <v>36</v>
      </c>
      <c r="BF2" s="8" t="s">
        <v>13</v>
      </c>
      <c r="BG2" s="9" t="s">
        <v>36</v>
      </c>
      <c r="BH2" s="8" t="s">
        <v>13</v>
      </c>
      <c r="BI2" s="9" t="s">
        <v>36</v>
      </c>
      <c r="BK2" s="136"/>
      <c r="BL2" s="138"/>
      <c r="BM2" s="142" t="s">
        <v>13</v>
      </c>
      <c r="BN2" s="142"/>
      <c r="BO2" s="142"/>
      <c r="BP2" s="143" t="s">
        <v>36</v>
      </c>
      <c r="BQ2" s="143"/>
      <c r="BR2" s="144"/>
      <c r="BS2" s="103" t="s">
        <v>13</v>
      </c>
      <c r="BT2" s="105" t="s">
        <v>36</v>
      </c>
      <c r="BU2" s="103" t="s">
        <v>13</v>
      </c>
      <c r="BV2" s="61" t="s">
        <v>36</v>
      </c>
      <c r="BW2" s="103" t="s">
        <v>13</v>
      </c>
      <c r="BX2" s="104" t="s">
        <v>36</v>
      </c>
    </row>
    <row r="3" spans="1:76" ht="16.5" customHeight="1" x14ac:dyDescent="0.2">
      <c r="A3" s="10" t="s">
        <v>4</v>
      </c>
      <c r="B3" s="11">
        <v>184</v>
      </c>
      <c r="C3" s="1">
        <f>IF(AND((B3&gt;0),(B$4&gt;0)),(B3/B$4*100),"")</f>
        <v>479.16666666666669</v>
      </c>
      <c r="D3" s="11">
        <v>207</v>
      </c>
      <c r="E3" s="1">
        <f>IF(AND((D3&gt;0),(D$4&gt;0)),(D3/D$4*100),"")</f>
        <v>511.11111111111109</v>
      </c>
      <c r="F3" s="11">
        <v>179</v>
      </c>
      <c r="G3" s="1">
        <f>IF(AND((F3&gt;0),(F$4&gt;0)),(F3/F$4*100),"")</f>
        <v>500</v>
      </c>
      <c r="H3" s="11">
        <v>194</v>
      </c>
      <c r="I3" s="1">
        <f>IF(AND((H3&gt;0),(H$4&gt;0)),(H3/H$4*100),"")</f>
        <v>522.91105121293799</v>
      </c>
      <c r="J3" s="11">
        <v>184</v>
      </c>
      <c r="K3" s="1">
        <f>IF(AND((J3&gt;0),(J$4&gt;0)),(J3/J$4*100),"")</f>
        <v>481.67539267015701</v>
      </c>
      <c r="L3" s="11">
        <v>190</v>
      </c>
      <c r="M3" s="1">
        <f>IF(AND((L3&gt;0),(L$4&gt;0)),(L3/L$4*100),"")</f>
        <v>492.22797927461136</v>
      </c>
      <c r="N3" s="11">
        <v>184</v>
      </c>
      <c r="O3" s="1">
        <f>IF(AND((N3&gt;0),(N$4&gt;0)),(N3/N$4*100),"")</f>
        <v>522.72727272727263</v>
      </c>
      <c r="P3" s="11">
        <v>180</v>
      </c>
      <c r="Q3" s="1">
        <f>IF(AND((P3&gt;0),(P$4&gt;0)),(P3/P$4*100),"")</f>
        <v>461.53846153846149</v>
      </c>
      <c r="R3" s="11">
        <v>195</v>
      </c>
      <c r="S3" s="1">
        <f>IF(AND((R3&gt;0),(R$4&gt;0)),(R3/R$4*100),"")</f>
        <v>485.07462686567163</v>
      </c>
      <c r="T3" s="11">
        <v>183</v>
      </c>
      <c r="U3" s="1">
        <f>IF(AND((T3&gt;0),(T$4&gt;0)),(T3/T$4*100),"")</f>
        <v>481.57894736842104</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10</v>
      </c>
      <c r="BM3" s="21">
        <f>IF(SUM(B3,D3,F3,H3,J3,L3,N3,P3,R3,T3,V3,X3,Z3,AB3,AD3,AF3,AH3,AJ3,AL3,AN3,AP3,AR3,AT3,AV3,AX3,AZ3,BB3,BD3,BF3,BH3)&gt;0,MIN(B3,D3,F3,H3,J3,L3,N3,P3,R3,T3,V3,X3,Z3,AB3,AD3,AF3,AH3,AJ3,AL3,AN3,AP3,AR3,AT3,AV3,AX3,AZ3,BB3,BD3,BF3,BH3),"")</f>
        <v>179</v>
      </c>
      <c r="BN3" s="22" t="str">
        <f>IF(COUNT(BM3)&gt;0,"–","?")</f>
        <v>–</v>
      </c>
      <c r="BO3" s="23">
        <f>IF(SUM(B3,D3,F3,H3,J3,L3,N3,P3,R3,T3,V3,X3,Z3,AB3,AD3,AF3,AH3,AJ3,AL3,AN3,AP3,AR3,AT3,AV3,AX3,AZ3,BB3,BD3,BF3,BH3)&gt;0,MAX(B3,D3,F3,H3,J3,L3,N3,P3,R3,T3,V3,X3,Z3,AB3,AD3,AF3,AH3,AJ3,AL3,AN3,AP3,AR3,AT3,AV3,AX3,AZ3,BB3,BD3,BF3,BH3),"")</f>
        <v>207</v>
      </c>
      <c r="BP3" s="24">
        <f>IF(SUM(C3,E3,G3,I3,K3,M3,O3,Q3,S3,U3,W3,Y3,AA3,AC3,AE3,AG3,AI3,AK3,AM3,AO3,AQ3,AS3,AU3,AW3,AY3,BA3,BC3,BE3,BG3,BI3)&gt;0,MIN(C3,E3,G3,I3,K3,M3,O3,Q3,S3,U3,W3,Y3,AA3,AC3,AE3,AG3,AI3,AK3,AM3,AO3,AQ3,AS3,AU3,AW3,AY3,BA3,BC3,BE3,BG3,BI3),"")</f>
        <v>461.53846153846149</v>
      </c>
      <c r="BQ3" s="25" t="str">
        <f>IF(COUNT(BP3)&gt;0,"–","?")</f>
        <v>–</v>
      </c>
      <c r="BR3" s="26">
        <f>IF(SUM(C3,E3,G3,I3,K3,M3,O3,Q3,S3,U3,W3,Y3,AA3,AC3,AE3,AG3,AI3,AK3,AM3,AO3,AQ3,AS3,AU3,AW3,AY3,BA3,BC3,BE3,BG3,BI3)&gt;0,MAX(C3,E3,G3,I3,K3,M3,O3,Q3,S3,U3,W3,Y3,AA3,AC3,AE3,AG3,AI3,AK3,AM3,AO3,AQ3,AS3,AU3,AW3,AY3,BA3,BC3,BE3,BG3,BI3),"")</f>
        <v>522.91105121293799</v>
      </c>
      <c r="BS3" s="27">
        <f>IF(SUM(B3,D3,F3,H3,J3,L3,N3,P3,R3,T3,V3,X3,Z3,AB3,AD3,AF3,AH3,AJ3,AL3,AN3,AP3,AR3,AT3,AV3,AX3,AZ3,BB3,BD3,BF3,BH3)&gt;0,AVERAGE(B3,D3,F3,H3,J3,L3,N3,P3,R3,T3,V3,X3,Z3,AB3,AD3,AF3,AH3,AJ3,AL3,AN3,AP3,AR3,AT3,AV3,AX3,AZ3,BB3,BD3,BF3,BH3),"?")</f>
        <v>188</v>
      </c>
      <c r="BT3" s="28">
        <f>IF(SUM(C3,E3,G3,I3,K3,M3,O3,Q3,S3,U3,W3,Y3,AA3,AC3,AE3,AG3,AI3,AK3,AM3,AO3,AQ3,AS3,AU3,AW3,AY3,BA3,BC3,BE3,BG3,BI3)&gt;0,AVERAGE(C3,E3,G3,I3,K3,M3,O3,Q3,S3,U3,W3,Y3,AA3,AC3,AE3,AG3,AI3,AK3,AM3,AO3,AQ3,AS3,AU3,AW3,AY3,BA3,BC3,BE3,BG3,BI3),"?")</f>
        <v>493.80115094353107</v>
      </c>
      <c r="BU3" s="22">
        <f>IF(COUNT(B3,D3,F3,H3,J3,L3,N3,P3,R3,T3,V3,X3,Z3,AB3,AD3,AF3,AH3,AJ3,AL3,AN3,AP3,AR3,AT3,AV3,AX3,AZ3,BB3,BD3,BF3,BH3)&gt;1,STDEV(B3,D3,F3,H3,J3,L3,N3,P3,R3,T3,V3,X3,Z3,AB3,AD3,AF3,AH3,AJ3,AL3,AN3,AP3,AR3,AT3,AV3,AX3,AZ3,BB3,BD3,BF3,BH3),"?")</f>
        <v>8.6152319888800566</v>
      </c>
      <c r="BV3" s="29">
        <f>IF(COUNT(C3,E3,G3,I3,K3,M3,O3,Q3,S3,U3,W3,Y3,AA3,AC3,AE3,AG3,AI3,AK3,AM3,AO3,AQ3,AS3,AU3,AW3,AY3,BA3,BC3,BE3,BG3,BI3)&gt;1,STDEV(C3,E3,G3,I3,K3,M3,O3,Q3,S3,U3,W3,Y3,AA3,AC3,AE3,AG3,AI3,AK3,AM3,AO3,AQ3,AS3,AU3,AW3,AY3,BA3,BC3,BE3,BG3,BI3),"?")</f>
        <v>20.144643316071292</v>
      </c>
      <c r="BW3" s="22">
        <f>IF(COUNT(B3)&gt;0,B3,"?")</f>
        <v>184</v>
      </c>
      <c r="BX3" s="25">
        <f>IF(COUNT(C3)&gt;0,C3,"?")</f>
        <v>479.16666666666669</v>
      </c>
    </row>
    <row r="4" spans="1:76" ht="16.5" customHeight="1" x14ac:dyDescent="0.2">
      <c r="A4" s="13" t="s">
        <v>25</v>
      </c>
      <c r="B4" s="14">
        <v>38.4</v>
      </c>
      <c r="C4" s="2" t="s">
        <v>3</v>
      </c>
      <c r="D4" s="14">
        <v>40.5</v>
      </c>
      <c r="E4" s="2" t="s">
        <v>3</v>
      </c>
      <c r="F4" s="14">
        <v>35.799999999999997</v>
      </c>
      <c r="G4" s="2" t="s">
        <v>3</v>
      </c>
      <c r="H4" s="14">
        <v>37.1</v>
      </c>
      <c r="I4" s="2" t="s">
        <v>3</v>
      </c>
      <c r="J4" s="14">
        <v>38.200000000000003</v>
      </c>
      <c r="K4" s="2" t="s">
        <v>3</v>
      </c>
      <c r="L4" s="14">
        <v>38.6</v>
      </c>
      <c r="M4" s="2" t="s">
        <v>3</v>
      </c>
      <c r="N4" s="14">
        <v>35.200000000000003</v>
      </c>
      <c r="O4" s="2" t="s">
        <v>3</v>
      </c>
      <c r="P4" s="14">
        <v>39</v>
      </c>
      <c r="Q4" s="2" t="s">
        <v>3</v>
      </c>
      <c r="R4" s="14">
        <v>40.200000000000003</v>
      </c>
      <c r="S4" s="2" t="s">
        <v>3</v>
      </c>
      <c r="T4" s="14">
        <v>38</v>
      </c>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25</v>
      </c>
      <c r="BL4" s="30">
        <f t="shared" ref="BL4:BL37" si="16">COUNT(B4,D4,F4,H4,J4,L4,N4,P4,R4,T4,V4,X4,Z4,AB4,AD4,AF4,AH4,AJ4,AL4,AN4,AP4,AR4,AT4,AV4,AX4,AZ4,BB4,BD4,BF4,BH4)</f>
        <v>10</v>
      </c>
      <c r="BM4" s="31">
        <f t="shared" ref="BM4:BM37" si="17">IF(SUM(B4,D4,F4,H4,J4,L4,N4,P4,R4,T4,V4,X4,Z4,AB4,AD4,AF4,AH4,AJ4,AL4,AN4,AP4,AR4,AT4,AV4,AX4,AZ4,BB4,BD4,BF4,BH4)&gt;0,MIN(B4,D4,F4,H4,J4,L4,N4,P4,R4,T4,V4,X4,Z4,AB4,AD4,AF4,AH4,AJ4,AL4,AN4,AP4,AR4,AT4,AV4,AX4,AZ4,BB4,BD4,BF4,BH4),"")</f>
        <v>35.200000000000003</v>
      </c>
      <c r="BN4" s="32" t="str">
        <f t="shared" ref="BN4:BN37" si="18">IF(COUNT(BM4)&gt;0,"–","?")</f>
        <v>–</v>
      </c>
      <c r="BO4" s="33">
        <f t="shared" ref="BO4:BO37" si="19">IF(SUM(B4,D4,F4,H4,J4,L4,N4,P4,R4,T4,V4,X4,Z4,AB4,AD4,AF4,AH4,AJ4,AL4,AN4,AP4,AR4,AT4,AV4,AX4,AZ4,BB4,BD4,BF4,BH4)&gt;0,MAX(B4,D4,F4,H4,J4,L4,N4,P4,R4,T4,V4,X4,Z4,AB4,AD4,AF4,AH4,AJ4,AL4,AN4,AP4,AR4,AT4,AV4,AX4,AZ4,BB4,BD4,BF4,BH4),"")</f>
        <v>40.5</v>
      </c>
      <c r="BP4" s="34" t="str">
        <f t="shared" ref="BP4:BP37" si="20">IF(SUM(C4,E4,G4,I4,K4,M4,O4,Q4,S4,U4,W4,Y4,AA4,AC4,AE4,AG4,AI4,AK4,AM4,AO4,AQ4,AS4,AU4,AW4,AY4,BA4,BC4,BE4,BG4,BI4)&gt;0,MIN(C4,E4,G4,I4,K4,M4,O4,Q4,S4,U4,W4,Y4,AA4,AC4,AE4,AG4,AI4,AK4,AM4,AO4,AQ4,AS4,AU4,AW4,AY4,BA4,BC4,BE4,BG4,BI4),"")</f>
        <v/>
      </c>
      <c r="BQ4" s="6" t="s">
        <v>3</v>
      </c>
      <c r="BR4" s="36" t="str">
        <f t="shared" ref="BR4:BR37" si="21">IF(SUM(C4,E4,G4,I4,K4,M4,O4,Q4,S4,U4,W4,Y4,AA4,AC4,AE4,AG4,AI4,AK4,AM4,AO4,AQ4,AS4,AU4,AW4,AY4,BA4,BC4,BE4,BG4,BI4)&gt;0,MAX(C4,E4,G4,I4,K4,M4,O4,Q4,S4,U4,W4,Y4,AA4,AC4,AE4,AG4,AI4,AK4,AM4,AO4,AQ4,AS4,AU4,AW4,AY4,BA4,BC4,BE4,BG4,BI4),"")</f>
        <v/>
      </c>
      <c r="BS4" s="37">
        <f t="shared" ref="BS4:BT37" si="22">IF(SUM(B4,D4,F4,H4,J4,L4,N4,P4,R4,T4,V4,X4,Z4,AB4,AD4,AF4,AH4,AJ4,AL4,AN4,AP4,AR4,AT4,AV4,AX4,AZ4,BB4,BD4,BF4,BH4)&gt;0,AVERAGE(B4,D4,F4,H4,J4,L4,N4,P4,R4,T4,V4,X4,Z4,AB4,AD4,AF4,AH4,AJ4,AL4,AN4,AP4,AR4,AT4,AV4,AX4,AZ4,BB4,BD4,BF4,BH4),"?")</f>
        <v>38.1</v>
      </c>
      <c r="BT4" s="38" t="s">
        <v>3</v>
      </c>
      <c r="BU4" s="32">
        <f t="shared" ref="BU4:BV37" si="23">IF(COUNT(B4,D4,F4,H4,J4,L4,N4,P4,R4,T4,V4,X4,Z4,AB4,AD4,AF4,AH4,AJ4,AL4,AN4,AP4,AR4,AT4,AV4,AX4,AZ4,BB4,BD4,BF4,BH4)&gt;1,STDEV(B4,D4,F4,H4,J4,L4,N4,P4,R4,T4,V4,X4,Z4,AB4,AD4,AF4,AH4,AJ4,AL4,AN4,AP4,AR4,AT4,AV4,AX4,AZ4,BB4,BD4,BF4,BH4),"?")</f>
        <v>1.7009801096230768</v>
      </c>
      <c r="BV4" s="39" t="s">
        <v>3</v>
      </c>
      <c r="BW4" s="32">
        <f t="shared" ref="BW4:BX37" si="24">IF(COUNT(B4)&gt;0,B4,"?")</f>
        <v>38.4</v>
      </c>
      <c r="BX4" s="35" t="s">
        <v>3</v>
      </c>
    </row>
    <row r="5" spans="1:76" ht="16.5" customHeight="1" x14ac:dyDescent="0.2">
      <c r="A5" s="16" t="s">
        <v>18</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18</v>
      </c>
      <c r="BL5" s="30"/>
      <c r="BM5" s="31"/>
      <c r="BN5" s="32"/>
      <c r="BO5" s="33"/>
      <c r="BP5" s="34"/>
      <c r="BQ5" s="35"/>
      <c r="BR5" s="36"/>
      <c r="BS5" s="37"/>
      <c r="BT5" s="38"/>
      <c r="BU5" s="32"/>
      <c r="BV5" s="39"/>
      <c r="BW5" s="32"/>
      <c r="BX5" s="35"/>
    </row>
    <row r="6" spans="1:76" ht="16.5" customHeight="1" x14ac:dyDescent="0.2">
      <c r="A6" s="10" t="s">
        <v>19</v>
      </c>
      <c r="B6" s="18">
        <v>12.9</v>
      </c>
      <c r="C6" s="4">
        <f>IF(AND((B6&gt;0),(B$4&gt;0)),(B6/B$4*100),"")</f>
        <v>33.59375</v>
      </c>
      <c r="D6" s="18">
        <v>13</v>
      </c>
      <c r="E6" s="4">
        <f>IF(AND((D6&gt;0),(D$4&gt;0)),(D6/D$4*100),"")</f>
        <v>32.098765432098766</v>
      </c>
      <c r="F6" s="18">
        <v>11.3</v>
      </c>
      <c r="G6" s="4">
        <f>IF(AND((F6&gt;0),(F$4&gt;0)),(F6/F$4*100),"")</f>
        <v>31.564245810055869</v>
      </c>
      <c r="H6" s="18">
        <v>9.9</v>
      </c>
      <c r="I6" s="4">
        <f>IF(AND((H6&gt;0),(H$4&gt;0)),(H6/H$4*100),"")</f>
        <v>26.68463611859838</v>
      </c>
      <c r="J6" s="18"/>
      <c r="K6" s="4" t="str">
        <f>IF(AND((J6&gt;0),(J$4&gt;0)),(J6/J$4*100),"")</f>
        <v/>
      </c>
      <c r="L6" s="18">
        <v>10.8</v>
      </c>
      <c r="M6" s="4">
        <f>IF(AND((L6&gt;0),(L$4&gt;0)),(L6/L$4*100),"")</f>
        <v>27.979274611398964</v>
      </c>
      <c r="N6" s="18">
        <v>11</v>
      </c>
      <c r="O6" s="4">
        <f>IF(AND((N6&gt;0),(N$4&gt;0)),(N6/N$4*100),"")</f>
        <v>31.25</v>
      </c>
      <c r="P6" s="18">
        <v>12.3</v>
      </c>
      <c r="Q6" s="4">
        <f>IF(AND((P6&gt;0),(P$4&gt;0)),(P6/P$4*100),"")</f>
        <v>31.538461538461544</v>
      </c>
      <c r="R6" s="18">
        <v>9.6999999999999993</v>
      </c>
      <c r="S6" s="4">
        <f>IF(AND((R6&gt;0),(R$4&gt;0)),(R6/R$4*100),"")</f>
        <v>24.129353233830841</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5">IF(AND((AD6&gt;0),(AD$4&gt;0)),(AD6/AD$4*100),"")</f>
        <v/>
      </c>
      <c r="AF6" s="18"/>
      <c r="AG6" s="4" t="str">
        <f t="shared" ref="AG6:AG10" si="26">IF(AND((AF6&gt;0),(AF$4&gt;0)),(AF6/AF$4*100),"")</f>
        <v/>
      </c>
      <c r="AH6" s="18"/>
      <c r="AI6" s="4" t="str">
        <f t="shared" ref="AI6:AI10" si="27">IF(AND((AH6&gt;0),(AH$4&gt;0)),(AH6/AH$4*100),"")</f>
        <v/>
      </c>
      <c r="AJ6" s="18"/>
      <c r="AK6" s="4" t="str">
        <f t="shared" ref="AK6:AK10" si="28">IF(AND((AJ6&gt;0),(AJ$4&gt;0)),(AJ6/AJ$4*100),"")</f>
        <v/>
      </c>
      <c r="AL6" s="18"/>
      <c r="AM6" s="4" t="str">
        <f t="shared" ref="AM6:AM10" si="29">IF(AND((AL6&gt;0),(AL$4&gt;0)),(AL6/AL$4*100),"")</f>
        <v/>
      </c>
      <c r="AN6" s="18"/>
      <c r="AO6" s="4" t="str">
        <f t="shared" ref="AO6:AO10" si="30">IF(AND((AN6&gt;0),(AN$4&gt;0)),(AN6/AN$4*100),"")</f>
        <v/>
      </c>
      <c r="AP6" s="18"/>
      <c r="AQ6" s="4" t="str">
        <f t="shared" ref="AQ6:AQ10" si="31">IF(AND((AP6&gt;0),(AP$4&gt;0)),(AP6/AP$4*100),"")</f>
        <v/>
      </c>
      <c r="AR6" s="18"/>
      <c r="AS6" s="4" t="str">
        <f t="shared" ref="AS6:AS10" si="32">IF(AND((AR6&gt;0),(AR$4&gt;0)),(AR6/AR$4*100),"")</f>
        <v/>
      </c>
      <c r="AT6" s="18"/>
      <c r="AU6" s="4" t="str">
        <f t="shared" ref="AU6:AU10" si="33">IF(AND((AT6&gt;0),(AT$4&gt;0)),(AT6/AT$4*100),"")</f>
        <v/>
      </c>
      <c r="AV6" s="18"/>
      <c r="AW6" s="4" t="str">
        <f t="shared" ref="AW6:AW10" si="34">IF(AND((AV6&gt;0),(AV$4&gt;0)),(AV6/AV$4*100),"")</f>
        <v/>
      </c>
      <c r="AX6" s="18"/>
      <c r="AY6" s="4" t="str">
        <f t="shared" ref="AY6:AY10" si="35">IF(AND((AX6&gt;0),(AX$4&gt;0)),(AX6/AX$4*100),"")</f>
        <v/>
      </c>
      <c r="AZ6" s="18"/>
      <c r="BA6" s="4" t="str">
        <f t="shared" ref="BA6:BA10" si="36">IF(AND((AZ6&gt;0),(AZ$4&gt;0)),(AZ6/AZ$4*100),"")</f>
        <v/>
      </c>
      <c r="BB6" s="18"/>
      <c r="BC6" s="4" t="str">
        <f t="shared" ref="BC6:BC10" si="37">IF(AND((BB6&gt;0),(BB$4&gt;0)),(BB6/BB$4*100),"")</f>
        <v/>
      </c>
      <c r="BD6" s="18"/>
      <c r="BE6" s="4" t="str">
        <f t="shared" ref="BE6:BE10" si="38">IF(AND((BD6&gt;0),(BD$4&gt;0)),(BD6/BD$4*100),"")</f>
        <v/>
      </c>
      <c r="BF6" s="18"/>
      <c r="BG6" s="4" t="str">
        <f t="shared" ref="BG6:BG10" si="39">IF(AND((BF6&gt;0),(BF$4&gt;0)),(BF6/BF$4*100),"")</f>
        <v/>
      </c>
      <c r="BH6" s="18"/>
      <c r="BI6" s="4" t="str">
        <f t="shared" ref="BI6:BI10" si="40">IF(AND((BH6&gt;0),(BH$4&gt;0)),(BH6/BH$4*100),"")</f>
        <v/>
      </c>
      <c r="BK6" s="57" t="s">
        <v>19</v>
      </c>
      <c r="BL6" s="30">
        <f t="shared" si="16"/>
        <v>8</v>
      </c>
      <c r="BM6" s="31">
        <f t="shared" si="17"/>
        <v>9.6999999999999993</v>
      </c>
      <c r="BN6" s="32" t="str">
        <f t="shared" si="18"/>
        <v>–</v>
      </c>
      <c r="BO6" s="33">
        <f t="shared" si="19"/>
        <v>13</v>
      </c>
      <c r="BP6" s="34">
        <f t="shared" si="20"/>
        <v>24.129353233830841</v>
      </c>
      <c r="BQ6" s="35" t="str">
        <f t="shared" ref="BQ6:BQ36" si="41">IF(COUNT(BP6)&gt;0,"–","?")</f>
        <v>–</v>
      </c>
      <c r="BR6" s="36">
        <f t="shared" si="21"/>
        <v>33.59375</v>
      </c>
      <c r="BS6" s="37">
        <f t="shared" si="22"/>
        <v>11.362500000000001</v>
      </c>
      <c r="BT6" s="38">
        <f t="shared" si="22"/>
        <v>29.854810843055546</v>
      </c>
      <c r="BU6" s="32">
        <f t="shared" si="23"/>
        <v>1.2693502274785946</v>
      </c>
      <c r="BV6" s="39">
        <f t="shared" si="23"/>
        <v>3.2308094374119798</v>
      </c>
      <c r="BW6" s="32">
        <f t="shared" si="24"/>
        <v>12.9</v>
      </c>
      <c r="BX6" s="35">
        <f t="shared" si="24"/>
        <v>33.59375</v>
      </c>
    </row>
    <row r="7" spans="1:76" ht="16.5" customHeight="1" x14ac:dyDescent="0.2">
      <c r="A7" s="10" t="s">
        <v>20</v>
      </c>
      <c r="B7" s="19">
        <v>5.9</v>
      </c>
      <c r="C7" s="4">
        <f>IF(AND((B7&gt;0),(B$4&gt;0)),(B7/B$4*100),"")</f>
        <v>15.364583333333334</v>
      </c>
      <c r="D7" s="19">
        <v>6.4</v>
      </c>
      <c r="E7" s="4">
        <f>IF(AND((D7&gt;0),(D$4&gt;0)),(D7/D$4*100),"")</f>
        <v>15.802469135802468</v>
      </c>
      <c r="F7" s="19">
        <v>5.4</v>
      </c>
      <c r="G7" s="4">
        <f>IF(AND((F7&gt;0),(F$4&gt;0)),(F7/F$4*100),"")</f>
        <v>15.083798882681569</v>
      </c>
      <c r="H7" s="19">
        <v>6.1</v>
      </c>
      <c r="I7" s="4">
        <f>IF(AND((H7&gt;0),(H$4&gt;0)),(H7/H$4*100),"")</f>
        <v>16.442048517520213</v>
      </c>
      <c r="J7" s="19">
        <v>4.8</v>
      </c>
      <c r="K7" s="4">
        <f>IF(AND((J7&gt;0),(J$4&gt;0)),(J7/J$4*100),"")</f>
        <v>12.56544502617801</v>
      </c>
      <c r="L7" s="19">
        <v>5.6</v>
      </c>
      <c r="M7" s="4">
        <f>IF(AND((L7&gt;0),(L$4&gt;0)),(L7/L$4*100),"")</f>
        <v>14.507772020725387</v>
      </c>
      <c r="N7" s="19">
        <v>5.8</v>
      </c>
      <c r="O7" s="4">
        <f>IF(AND((N7&gt;0),(N$4&gt;0)),(N7/N$4*100),"")</f>
        <v>16.477272727272727</v>
      </c>
      <c r="P7" s="19">
        <v>6</v>
      </c>
      <c r="Q7" s="4">
        <f>IF(AND((P7&gt;0),(P$4&gt;0)),(P7/P$4*100),"")</f>
        <v>15.384615384615385</v>
      </c>
      <c r="R7" s="19">
        <v>6.8</v>
      </c>
      <c r="S7" s="4">
        <f>IF(AND((R7&gt;0),(R$4&gt;0)),(R7/R$4*100),"")</f>
        <v>16.915422885572138</v>
      </c>
      <c r="T7" s="19">
        <v>5.7</v>
      </c>
      <c r="U7" s="4">
        <f>IF(AND((T7&gt;0),(T$4&gt;0)),(T7/T$4*100),"")</f>
        <v>15</v>
      </c>
      <c r="V7" s="19"/>
      <c r="W7" s="4" t="str">
        <f>IF(AND((V7&gt;0),(V$4&gt;0)),(V7/V$4*100),"")</f>
        <v/>
      </c>
      <c r="X7" s="19"/>
      <c r="Y7" s="4" t="str">
        <f>IF(AND((X7&gt;0),(X$4&gt;0)),(X7/X$4*100),"")</f>
        <v/>
      </c>
      <c r="Z7" s="19"/>
      <c r="AA7" s="4" t="str">
        <f>IF(AND((Z7&gt;0),(Z$4&gt;0)),(Z7/Z$4*100),"")</f>
        <v/>
      </c>
      <c r="AB7" s="19"/>
      <c r="AC7" s="4" t="str">
        <f>IF(AND((AB7&gt;0),(AB$4&gt;0)),(AB7/AB$4*100),"")</f>
        <v/>
      </c>
      <c r="AD7" s="19"/>
      <c r="AE7" s="4" t="str">
        <f t="shared" si="25"/>
        <v/>
      </c>
      <c r="AF7" s="19"/>
      <c r="AG7" s="4" t="str">
        <f t="shared" si="26"/>
        <v/>
      </c>
      <c r="AH7" s="19"/>
      <c r="AI7" s="4" t="str">
        <f t="shared" si="27"/>
        <v/>
      </c>
      <c r="AJ7" s="19"/>
      <c r="AK7" s="4" t="str">
        <f t="shared" si="28"/>
        <v/>
      </c>
      <c r="AL7" s="19"/>
      <c r="AM7" s="4" t="str">
        <f t="shared" si="29"/>
        <v/>
      </c>
      <c r="AN7" s="19"/>
      <c r="AO7" s="4" t="str">
        <f t="shared" si="30"/>
        <v/>
      </c>
      <c r="AP7" s="19"/>
      <c r="AQ7" s="4" t="str">
        <f t="shared" si="31"/>
        <v/>
      </c>
      <c r="AR7" s="19"/>
      <c r="AS7" s="4" t="str">
        <f t="shared" si="32"/>
        <v/>
      </c>
      <c r="AT7" s="19"/>
      <c r="AU7" s="4" t="str">
        <f t="shared" si="33"/>
        <v/>
      </c>
      <c r="AV7" s="19"/>
      <c r="AW7" s="4" t="str">
        <f t="shared" si="34"/>
        <v/>
      </c>
      <c r="AX7" s="19"/>
      <c r="AY7" s="4" t="str">
        <f t="shared" si="35"/>
        <v/>
      </c>
      <c r="AZ7" s="19"/>
      <c r="BA7" s="4" t="str">
        <f t="shared" si="36"/>
        <v/>
      </c>
      <c r="BB7" s="19"/>
      <c r="BC7" s="4" t="str">
        <f t="shared" si="37"/>
        <v/>
      </c>
      <c r="BD7" s="19"/>
      <c r="BE7" s="4" t="str">
        <f t="shared" si="38"/>
        <v/>
      </c>
      <c r="BF7" s="19"/>
      <c r="BG7" s="4" t="str">
        <f t="shared" si="39"/>
        <v/>
      </c>
      <c r="BH7" s="19"/>
      <c r="BI7" s="4" t="str">
        <f t="shared" si="40"/>
        <v/>
      </c>
      <c r="BK7" s="57" t="s">
        <v>20</v>
      </c>
      <c r="BL7" s="30">
        <f t="shared" si="16"/>
        <v>10</v>
      </c>
      <c r="BM7" s="31">
        <f t="shared" si="17"/>
        <v>4.8</v>
      </c>
      <c r="BN7" s="32" t="str">
        <f t="shared" si="18"/>
        <v>–</v>
      </c>
      <c r="BO7" s="33">
        <f t="shared" si="19"/>
        <v>6.8</v>
      </c>
      <c r="BP7" s="34">
        <f t="shared" si="20"/>
        <v>12.56544502617801</v>
      </c>
      <c r="BQ7" s="35" t="str">
        <f t="shared" si="41"/>
        <v>–</v>
      </c>
      <c r="BR7" s="36">
        <f t="shared" si="21"/>
        <v>16.915422885572138</v>
      </c>
      <c r="BS7" s="37">
        <f t="shared" si="22"/>
        <v>5.85</v>
      </c>
      <c r="BT7" s="38">
        <f t="shared" si="22"/>
        <v>15.35434279137012</v>
      </c>
      <c r="BU7" s="32">
        <f t="shared" si="23"/>
        <v>0.54619898693913138</v>
      </c>
      <c r="BV7" s="39">
        <f t="shared" si="23"/>
        <v>1.2372132934795896</v>
      </c>
      <c r="BW7" s="32">
        <f t="shared" si="24"/>
        <v>5.9</v>
      </c>
      <c r="BX7" s="35">
        <f t="shared" si="24"/>
        <v>15.364583333333334</v>
      </c>
    </row>
    <row r="8" spans="1:76" ht="16.5" customHeight="1" x14ac:dyDescent="0.2">
      <c r="A8" s="10" t="s">
        <v>21</v>
      </c>
      <c r="B8" s="19">
        <v>24.8</v>
      </c>
      <c r="C8" s="4">
        <f>IF(AND((B8&gt;0),(B$4&gt;0)),(B8/B$4*100),"")</f>
        <v>64.583333333333343</v>
      </c>
      <c r="D8" s="19">
        <v>21.3</v>
      </c>
      <c r="E8" s="4">
        <f>IF(AND((D8&gt;0),(D$4&gt;0)),(D8/D$4*100),"")</f>
        <v>52.592592592592588</v>
      </c>
      <c r="F8" s="19">
        <v>16.7</v>
      </c>
      <c r="G8" s="4">
        <f>IF(AND((F8&gt;0),(F$4&gt;0)),(F8/F$4*100),"")</f>
        <v>46.648044692737436</v>
      </c>
      <c r="H8" s="19">
        <v>17.899999999999999</v>
      </c>
      <c r="I8" s="4">
        <f>IF(AND((H8&gt;0),(H$4&gt;0)),(H8/H$4*100),"")</f>
        <v>48.247978436657675</v>
      </c>
      <c r="J8" s="19">
        <v>17.2</v>
      </c>
      <c r="K8" s="4">
        <f>IF(AND((J8&gt;0),(J$4&gt;0)),(J8/J$4*100),"")</f>
        <v>45.026178010471199</v>
      </c>
      <c r="L8" s="19">
        <v>21.2</v>
      </c>
      <c r="M8" s="4">
        <f>IF(AND((L8&gt;0),(L$4&gt;0)),(L8/L$4*100),"")</f>
        <v>54.92227979274611</v>
      </c>
      <c r="N8" s="19">
        <v>16.399999999999999</v>
      </c>
      <c r="O8" s="4">
        <f>IF(AND((N8&gt;0),(N$4&gt;0)),(N8/N$4*100),"")</f>
        <v>46.590909090909079</v>
      </c>
      <c r="P8" s="19">
        <v>22.6</v>
      </c>
      <c r="Q8" s="4">
        <f>IF(AND((P8&gt;0),(P$4&gt;0)),(P8/P$4*100),"")</f>
        <v>57.948717948717956</v>
      </c>
      <c r="R8" s="19">
        <v>16.899999999999999</v>
      </c>
      <c r="S8" s="4">
        <f>IF(AND((R8&gt;0),(R$4&gt;0)),(R8/R$4*100),"")</f>
        <v>42.039800995024869</v>
      </c>
      <c r="T8" s="19">
        <v>18.5</v>
      </c>
      <c r="U8" s="4">
        <f>IF(AND((T8&gt;0),(T$4&gt;0)),(T8/T$4*100),"")</f>
        <v>48.684210526315788</v>
      </c>
      <c r="V8" s="19"/>
      <c r="W8" s="4" t="str">
        <f>IF(AND((V8&gt;0),(V$4&gt;0)),(V8/V$4*100),"")</f>
        <v/>
      </c>
      <c r="X8" s="19"/>
      <c r="Y8" s="4" t="str">
        <f>IF(AND((X8&gt;0),(X$4&gt;0)),(X8/X$4*100),"")</f>
        <v/>
      </c>
      <c r="Z8" s="19"/>
      <c r="AA8" s="4" t="str">
        <f>IF(AND((Z8&gt;0),(Z$4&gt;0)),(Z8/Z$4*100),"")</f>
        <v/>
      </c>
      <c r="AB8" s="19"/>
      <c r="AC8" s="4" t="str">
        <f>IF(AND((AB8&gt;0),(AB$4&gt;0)),(AB8/AB$4*100),"")</f>
        <v/>
      </c>
      <c r="AD8" s="19"/>
      <c r="AE8" s="4" t="str">
        <f t="shared" si="25"/>
        <v/>
      </c>
      <c r="AF8" s="19"/>
      <c r="AG8" s="4" t="str">
        <f t="shared" si="26"/>
        <v/>
      </c>
      <c r="AH8" s="19"/>
      <c r="AI8" s="4" t="str">
        <f t="shared" si="27"/>
        <v/>
      </c>
      <c r="AJ8" s="19"/>
      <c r="AK8" s="4" t="str">
        <f t="shared" si="28"/>
        <v/>
      </c>
      <c r="AL8" s="19"/>
      <c r="AM8" s="4" t="str">
        <f t="shared" si="29"/>
        <v/>
      </c>
      <c r="AN8" s="19"/>
      <c r="AO8" s="4" t="str">
        <f t="shared" si="30"/>
        <v/>
      </c>
      <c r="AP8" s="19"/>
      <c r="AQ8" s="4" t="str">
        <f t="shared" si="31"/>
        <v/>
      </c>
      <c r="AR8" s="19"/>
      <c r="AS8" s="4" t="str">
        <f t="shared" si="32"/>
        <v/>
      </c>
      <c r="AT8" s="19"/>
      <c r="AU8" s="4" t="str">
        <f t="shared" si="33"/>
        <v/>
      </c>
      <c r="AV8" s="19"/>
      <c r="AW8" s="4" t="str">
        <f t="shared" si="34"/>
        <v/>
      </c>
      <c r="AX8" s="19"/>
      <c r="AY8" s="4" t="str">
        <f t="shared" si="35"/>
        <v/>
      </c>
      <c r="AZ8" s="19"/>
      <c r="BA8" s="4" t="str">
        <f t="shared" si="36"/>
        <v/>
      </c>
      <c r="BB8" s="19"/>
      <c r="BC8" s="4" t="str">
        <f t="shared" si="37"/>
        <v/>
      </c>
      <c r="BD8" s="19"/>
      <c r="BE8" s="4" t="str">
        <f t="shared" si="38"/>
        <v/>
      </c>
      <c r="BF8" s="19"/>
      <c r="BG8" s="4" t="str">
        <f t="shared" si="39"/>
        <v/>
      </c>
      <c r="BH8" s="19"/>
      <c r="BI8" s="4" t="str">
        <f t="shared" si="40"/>
        <v/>
      </c>
      <c r="BK8" s="57" t="s">
        <v>21</v>
      </c>
      <c r="BL8" s="30">
        <f t="shared" si="16"/>
        <v>10</v>
      </c>
      <c r="BM8" s="31">
        <f t="shared" si="17"/>
        <v>16.399999999999999</v>
      </c>
      <c r="BN8" s="32" t="str">
        <f t="shared" si="18"/>
        <v>–</v>
      </c>
      <c r="BO8" s="33">
        <f t="shared" si="19"/>
        <v>24.8</v>
      </c>
      <c r="BP8" s="34">
        <f t="shared" si="20"/>
        <v>42.039800995024869</v>
      </c>
      <c r="BQ8" s="35" t="str">
        <f t="shared" si="41"/>
        <v>–</v>
      </c>
      <c r="BR8" s="36">
        <f t="shared" si="21"/>
        <v>64.583333333333343</v>
      </c>
      <c r="BS8" s="37">
        <f t="shared" si="22"/>
        <v>19.350000000000001</v>
      </c>
      <c r="BT8" s="38">
        <f t="shared" si="22"/>
        <v>50.728404541950603</v>
      </c>
      <c r="BU8" s="32">
        <f t="shared" si="23"/>
        <v>2.918618394606141</v>
      </c>
      <c r="BV8" s="39">
        <f t="shared" si="23"/>
        <v>6.809000833614089</v>
      </c>
      <c r="BW8" s="32">
        <f t="shared" si="24"/>
        <v>24.8</v>
      </c>
      <c r="BX8" s="35">
        <f t="shared" si="24"/>
        <v>64.583333333333343</v>
      </c>
    </row>
    <row r="9" spans="1:76" ht="16.5" customHeight="1" x14ac:dyDescent="0.2">
      <c r="A9" s="10" t="s">
        <v>23</v>
      </c>
      <c r="B9" s="19">
        <v>5.0999999999999996</v>
      </c>
      <c r="C9" s="4">
        <f>IF(AND((B9&gt;0),(B$4&gt;0)),(B9/B$4*100),"")</f>
        <v>13.28125</v>
      </c>
      <c r="D9" s="19">
        <v>5.3</v>
      </c>
      <c r="E9" s="4">
        <f>IF(AND((D9&gt;0),(D$4&gt;0)),(D9/D$4*100),"")</f>
        <v>13.086419753086421</v>
      </c>
      <c r="F9" s="19">
        <v>4.9000000000000004</v>
      </c>
      <c r="G9" s="4">
        <f>IF(AND((F9&gt;0),(F$4&gt;0)),(F9/F$4*100),"")</f>
        <v>13.687150837988829</v>
      </c>
      <c r="H9" s="19">
        <v>4.0999999999999996</v>
      </c>
      <c r="I9" s="4">
        <f>IF(AND((H9&gt;0),(H$4&gt;0)),(H9/H$4*100),"")</f>
        <v>11.051212938005389</v>
      </c>
      <c r="J9" s="19">
        <v>4.9000000000000004</v>
      </c>
      <c r="K9" s="4">
        <f>IF(AND((J9&gt;0),(J$4&gt;0)),(J9/J$4*100),"")</f>
        <v>12.827225130890053</v>
      </c>
      <c r="L9" s="19">
        <v>3.5</v>
      </c>
      <c r="M9" s="4">
        <f>IF(AND((L9&gt;0),(L$4&gt;0)),(L9/L$4*100),"")</f>
        <v>9.0673575129533681</v>
      </c>
      <c r="N9" s="19">
        <v>5</v>
      </c>
      <c r="O9" s="4">
        <f>IF(AND((N9&gt;0),(N$4&gt;0)),(N9/N$4*100),"")</f>
        <v>14.204545454545453</v>
      </c>
      <c r="P9" s="19">
        <v>4.7</v>
      </c>
      <c r="Q9" s="4">
        <f>IF(AND((P9&gt;0),(P$4&gt;0)),(P9/P$4*100),"")</f>
        <v>12.051282051282051</v>
      </c>
      <c r="R9" s="19">
        <v>5.2</v>
      </c>
      <c r="S9" s="4">
        <f>IF(AND((R9&gt;0),(R$4&gt;0)),(R9/R$4*100),"")</f>
        <v>12.935323383084576</v>
      </c>
      <c r="T9" s="19">
        <v>5.0999999999999996</v>
      </c>
      <c r="U9" s="4">
        <f>IF(AND((T9&gt;0),(T$4&gt;0)),(T9/T$4*100),"")</f>
        <v>13.421052631578947</v>
      </c>
      <c r="V9" s="19"/>
      <c r="W9" s="4" t="str">
        <f>IF(AND((V9&gt;0),(V$4&gt;0)),(V9/V$4*100),"")</f>
        <v/>
      </c>
      <c r="X9" s="19"/>
      <c r="Y9" s="4" t="str">
        <f>IF(AND((X9&gt;0),(X$4&gt;0)),(X9/X$4*100),"")</f>
        <v/>
      </c>
      <c r="Z9" s="19"/>
      <c r="AA9" s="4" t="str">
        <f>IF(AND((Z9&gt;0),(Z$4&gt;0)),(Z9/Z$4*100),"")</f>
        <v/>
      </c>
      <c r="AB9" s="19"/>
      <c r="AC9" s="4" t="str">
        <f>IF(AND((AB9&gt;0),(AB$4&gt;0)),(AB9/AB$4*100),"")</f>
        <v/>
      </c>
      <c r="AD9" s="19"/>
      <c r="AE9" s="4" t="str">
        <f t="shared" si="25"/>
        <v/>
      </c>
      <c r="AF9" s="19"/>
      <c r="AG9" s="4" t="str">
        <f t="shared" si="26"/>
        <v/>
      </c>
      <c r="AH9" s="19"/>
      <c r="AI9" s="4" t="str">
        <f t="shared" si="27"/>
        <v/>
      </c>
      <c r="AJ9" s="19"/>
      <c r="AK9" s="4" t="str">
        <f t="shared" si="28"/>
        <v/>
      </c>
      <c r="AL9" s="19"/>
      <c r="AM9" s="4" t="str">
        <f t="shared" si="29"/>
        <v/>
      </c>
      <c r="AN9" s="19"/>
      <c r="AO9" s="4" t="str">
        <f t="shared" si="30"/>
        <v/>
      </c>
      <c r="AP9" s="19"/>
      <c r="AQ9" s="4" t="str">
        <f t="shared" si="31"/>
        <v/>
      </c>
      <c r="AR9" s="19"/>
      <c r="AS9" s="4" t="str">
        <f t="shared" si="32"/>
        <v/>
      </c>
      <c r="AT9" s="19"/>
      <c r="AU9" s="4" t="str">
        <f t="shared" si="33"/>
        <v/>
      </c>
      <c r="AV9" s="19"/>
      <c r="AW9" s="4" t="str">
        <f t="shared" si="34"/>
        <v/>
      </c>
      <c r="AX9" s="19"/>
      <c r="AY9" s="4" t="str">
        <f t="shared" si="35"/>
        <v/>
      </c>
      <c r="AZ9" s="19"/>
      <c r="BA9" s="4" t="str">
        <f t="shared" si="36"/>
        <v/>
      </c>
      <c r="BB9" s="19"/>
      <c r="BC9" s="4" t="str">
        <f t="shared" si="37"/>
        <v/>
      </c>
      <c r="BD9" s="19"/>
      <c r="BE9" s="4" t="str">
        <f t="shared" si="38"/>
        <v/>
      </c>
      <c r="BF9" s="19"/>
      <c r="BG9" s="4" t="str">
        <f t="shared" si="39"/>
        <v/>
      </c>
      <c r="BH9" s="19"/>
      <c r="BI9" s="4" t="str">
        <f t="shared" si="40"/>
        <v/>
      </c>
      <c r="BK9" s="57" t="s">
        <v>23</v>
      </c>
      <c r="BL9" s="30">
        <f t="shared" si="16"/>
        <v>10</v>
      </c>
      <c r="BM9" s="31">
        <f t="shared" si="17"/>
        <v>3.5</v>
      </c>
      <c r="BN9" s="32" t="str">
        <f t="shared" si="18"/>
        <v>–</v>
      </c>
      <c r="BO9" s="33">
        <f t="shared" si="19"/>
        <v>5.3</v>
      </c>
      <c r="BP9" s="34">
        <f t="shared" si="20"/>
        <v>9.0673575129533681</v>
      </c>
      <c r="BQ9" s="35" t="str">
        <f t="shared" si="41"/>
        <v>–</v>
      </c>
      <c r="BR9" s="36">
        <f t="shared" si="21"/>
        <v>14.204545454545453</v>
      </c>
      <c r="BS9" s="37">
        <f t="shared" si="22"/>
        <v>4.78</v>
      </c>
      <c r="BT9" s="38">
        <f t="shared" si="22"/>
        <v>12.561281969341509</v>
      </c>
      <c r="BU9" s="32">
        <f t="shared" si="23"/>
        <v>0.56134758493388304</v>
      </c>
      <c r="BV9" s="39">
        <f t="shared" si="23"/>
        <v>1.5077493929349803</v>
      </c>
      <c r="BW9" s="32">
        <f t="shared" si="24"/>
        <v>5.0999999999999996</v>
      </c>
      <c r="BX9" s="35">
        <f t="shared" si="24"/>
        <v>13.28125</v>
      </c>
    </row>
    <row r="10" spans="1:76" ht="16.5" customHeight="1" x14ac:dyDescent="0.2">
      <c r="A10" s="10" t="s">
        <v>22</v>
      </c>
      <c r="B10" s="19">
        <v>47.3</v>
      </c>
      <c r="C10" s="4">
        <f>IF(AND((B10&gt;0),(B$4&gt;0)),(B10/B$4*100),"")</f>
        <v>123.17708333333333</v>
      </c>
      <c r="D10" s="19">
        <v>43.2</v>
      </c>
      <c r="E10" s="4">
        <f>IF(AND((D10&gt;0),(D$4&gt;0)),(D10/D$4*100),"")</f>
        <v>106.66666666666667</v>
      </c>
      <c r="F10" s="19">
        <v>42.7</v>
      </c>
      <c r="G10" s="4">
        <f>IF(AND((F10&gt;0),(F$4&gt;0)),(F10/F$4*100),"")</f>
        <v>119.27374301675979</v>
      </c>
      <c r="H10" s="19"/>
      <c r="I10" s="4" t="str">
        <f>IF(AND((H10&gt;0),(H$4&gt;0)),(H10/H$4*100),"")</f>
        <v/>
      </c>
      <c r="J10" s="19">
        <v>46.2</v>
      </c>
      <c r="K10" s="4">
        <f>IF(AND((J10&gt;0),(J$4&gt;0)),(J10/J$4*100),"")</f>
        <v>120.94240837696336</v>
      </c>
      <c r="L10" s="19">
        <v>34.9</v>
      </c>
      <c r="M10" s="4">
        <f>IF(AND((L10&gt;0),(L$4&gt;0)),(L10/L$4*100),"")</f>
        <v>90.414507772020713</v>
      </c>
      <c r="N10" s="19">
        <v>41.9</v>
      </c>
      <c r="O10" s="4">
        <f>IF(AND((N10&gt;0),(N$4&gt;0)),(N10/N$4*100),"")</f>
        <v>119.03409090909089</v>
      </c>
      <c r="P10" s="19">
        <v>40.200000000000003</v>
      </c>
      <c r="Q10" s="4">
        <f>IF(AND((P10&gt;0),(P$4&gt;0)),(P10/P$4*100),"")</f>
        <v>103.07692307692309</v>
      </c>
      <c r="R10" s="19"/>
      <c r="S10" s="4" t="str">
        <f>IF(AND((R10&gt;0),(R$4&gt;0)),(R10/R$4*100),"")</f>
        <v/>
      </c>
      <c r="T10" s="19">
        <v>37.799999999999997</v>
      </c>
      <c r="U10" s="4">
        <f>IF(AND((T10&gt;0),(T$4&gt;0)),(T10/T$4*100),"")</f>
        <v>99.473684210526301</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5"/>
        <v/>
      </c>
      <c r="AF10" s="19"/>
      <c r="AG10" s="4" t="str">
        <f t="shared" si="26"/>
        <v/>
      </c>
      <c r="AH10" s="19"/>
      <c r="AI10" s="4" t="str">
        <f t="shared" si="27"/>
        <v/>
      </c>
      <c r="AJ10" s="19"/>
      <c r="AK10" s="4" t="str">
        <f t="shared" si="28"/>
        <v/>
      </c>
      <c r="AL10" s="19"/>
      <c r="AM10" s="4" t="str">
        <f t="shared" si="29"/>
        <v/>
      </c>
      <c r="AN10" s="19"/>
      <c r="AO10" s="4" t="str">
        <f t="shared" si="30"/>
        <v/>
      </c>
      <c r="AP10" s="19"/>
      <c r="AQ10" s="4" t="str">
        <f t="shared" si="31"/>
        <v/>
      </c>
      <c r="AR10" s="19"/>
      <c r="AS10" s="4" t="str">
        <f t="shared" si="32"/>
        <v/>
      </c>
      <c r="AT10" s="19"/>
      <c r="AU10" s="4" t="str">
        <f t="shared" si="33"/>
        <v/>
      </c>
      <c r="AV10" s="19"/>
      <c r="AW10" s="4" t="str">
        <f t="shared" si="34"/>
        <v/>
      </c>
      <c r="AX10" s="19"/>
      <c r="AY10" s="4" t="str">
        <f t="shared" si="35"/>
        <v/>
      </c>
      <c r="AZ10" s="19"/>
      <c r="BA10" s="4" t="str">
        <f t="shared" si="36"/>
        <v/>
      </c>
      <c r="BB10" s="19"/>
      <c r="BC10" s="4" t="str">
        <f t="shared" si="37"/>
        <v/>
      </c>
      <c r="BD10" s="19"/>
      <c r="BE10" s="4" t="str">
        <f t="shared" si="38"/>
        <v/>
      </c>
      <c r="BF10" s="19"/>
      <c r="BG10" s="4" t="str">
        <f t="shared" si="39"/>
        <v/>
      </c>
      <c r="BH10" s="19"/>
      <c r="BI10" s="4" t="str">
        <f t="shared" si="40"/>
        <v/>
      </c>
      <c r="BK10" s="57" t="s">
        <v>22</v>
      </c>
      <c r="BL10" s="30">
        <f t="shared" si="16"/>
        <v>8</v>
      </c>
      <c r="BM10" s="31">
        <f t="shared" si="17"/>
        <v>34.9</v>
      </c>
      <c r="BN10" s="32" t="str">
        <f t="shared" si="18"/>
        <v>–</v>
      </c>
      <c r="BO10" s="33">
        <f t="shared" si="19"/>
        <v>47.3</v>
      </c>
      <c r="BP10" s="34">
        <f t="shared" si="20"/>
        <v>90.414507772020713</v>
      </c>
      <c r="BQ10" s="35" t="str">
        <f t="shared" si="41"/>
        <v>–</v>
      </c>
      <c r="BR10" s="36">
        <f t="shared" si="21"/>
        <v>123.17708333333333</v>
      </c>
      <c r="BS10" s="37">
        <f t="shared" si="22"/>
        <v>41.774999999999999</v>
      </c>
      <c r="BT10" s="38">
        <f t="shared" si="22"/>
        <v>110.25738842028551</v>
      </c>
      <c r="BU10" s="32">
        <f t="shared" si="23"/>
        <v>4.1153892369286993</v>
      </c>
      <c r="BV10" s="39">
        <f t="shared" si="23"/>
        <v>12.035031479994602</v>
      </c>
      <c r="BW10" s="32">
        <f t="shared" si="24"/>
        <v>47.3</v>
      </c>
      <c r="BX10" s="35">
        <f t="shared" si="24"/>
        <v>123.17708333333333</v>
      </c>
    </row>
    <row r="11" spans="1:76" ht="16.5" customHeight="1" x14ac:dyDescent="0.2">
      <c r="A11" s="10" t="s">
        <v>35</v>
      </c>
      <c r="B11" s="68">
        <f>IF(AND((B10&gt;0),(B3&gt;0)),(B10/B3),"")</f>
        <v>0.25706521739130433</v>
      </c>
      <c r="C11" s="4" t="s">
        <v>3</v>
      </c>
      <c r="D11" s="68">
        <f>IF(AND((D10&gt;0),(D3&gt;0)),(D10/D3),"")</f>
        <v>0.20869565217391306</v>
      </c>
      <c r="E11" s="4" t="s">
        <v>3</v>
      </c>
      <c r="F11" s="68">
        <f>IF(AND((F10&gt;0),(F3&gt;0)),(F10/F3),"")</f>
        <v>0.23854748603351958</v>
      </c>
      <c r="G11" s="4" t="s">
        <v>3</v>
      </c>
      <c r="H11" s="68" t="str">
        <f>IF(AND((H10&gt;0),(H3&gt;0)),(H10/H3),"")</f>
        <v/>
      </c>
      <c r="I11" s="4" t="s">
        <v>3</v>
      </c>
      <c r="J11" s="68">
        <f>IF(AND((J10&gt;0),(J3&gt;0)),(J10/J3),"")</f>
        <v>0.25108695652173912</v>
      </c>
      <c r="K11" s="4" t="s">
        <v>3</v>
      </c>
      <c r="L11" s="68">
        <f>IF(AND((L10&gt;0),(L3&gt;0)),(L10/L3),"")</f>
        <v>0.18368421052631578</v>
      </c>
      <c r="M11" s="4" t="s">
        <v>3</v>
      </c>
      <c r="N11" s="68">
        <f>IF(AND((N10&gt;0),(N3&gt;0)),(N10/N3),"")</f>
        <v>0.22771739130434782</v>
      </c>
      <c r="O11" s="4" t="s">
        <v>3</v>
      </c>
      <c r="P11" s="68">
        <f>IF(AND((P10&gt;0),(P3&gt;0)),(P10/P3),"")</f>
        <v>0.22333333333333336</v>
      </c>
      <c r="Q11" s="4" t="s">
        <v>3</v>
      </c>
      <c r="R11" s="68" t="str">
        <f>IF(AND((R10&gt;0),(R3&gt;0)),(R10/R3),"")</f>
        <v/>
      </c>
      <c r="S11" s="4" t="s">
        <v>3</v>
      </c>
      <c r="T11" s="68">
        <f>IF(AND((T10&gt;0),(T3&gt;0)),(T10/T3),"")</f>
        <v>0.20655737704918031</v>
      </c>
      <c r="U11" s="4" t="s">
        <v>3</v>
      </c>
      <c r="V11" s="68" t="str">
        <f>IF(AND((V10&gt;0),(V3&gt;0)),(V10/V3),"")</f>
        <v/>
      </c>
      <c r="W11" s="4" t="s">
        <v>3</v>
      </c>
      <c r="X11" s="68" t="str">
        <f>IF(AND((X10&gt;0),(X3&gt;0)),(X10/X3),"")</f>
        <v/>
      </c>
      <c r="Y11" s="4" t="s">
        <v>3</v>
      </c>
      <c r="Z11" s="68" t="str">
        <f>IF(AND((Z10&gt;0),(Z3&gt;0)),(Z10/Z3),"")</f>
        <v/>
      </c>
      <c r="AA11" s="4" t="s">
        <v>3</v>
      </c>
      <c r="AB11" s="68" t="str">
        <f>IF(AND((AB10&gt;0),(AB3&gt;0)),(AB10/AB3),"")</f>
        <v/>
      </c>
      <c r="AC11" s="4" t="s">
        <v>3</v>
      </c>
      <c r="AD11" s="68" t="str">
        <f t="shared" ref="AD11" si="42">IF(AND((AD10&gt;0),(AD3&gt;0)),(AD10/AD3),"")</f>
        <v/>
      </c>
      <c r="AE11" s="4" t="s">
        <v>3</v>
      </c>
      <c r="AF11" s="68" t="str">
        <f t="shared" ref="AF11" si="43">IF(AND((AF10&gt;0),(AF3&gt;0)),(AF10/AF3),"")</f>
        <v/>
      </c>
      <c r="AG11" s="4" t="s">
        <v>3</v>
      </c>
      <c r="AH11" s="68" t="str">
        <f t="shared" ref="AH11" si="44">IF(AND((AH10&gt;0),(AH3&gt;0)),(AH10/AH3),"")</f>
        <v/>
      </c>
      <c r="AI11" s="4" t="s">
        <v>3</v>
      </c>
      <c r="AJ11" s="68" t="str">
        <f t="shared" ref="AJ11" si="45">IF(AND((AJ10&gt;0),(AJ3&gt;0)),(AJ10/AJ3),"")</f>
        <v/>
      </c>
      <c r="AK11" s="4" t="s">
        <v>3</v>
      </c>
      <c r="AL11" s="68" t="str">
        <f t="shared" ref="AL11" si="46">IF(AND((AL10&gt;0),(AL3&gt;0)),(AL10/AL3),"")</f>
        <v/>
      </c>
      <c r="AM11" s="4" t="s">
        <v>3</v>
      </c>
      <c r="AN11" s="68" t="str">
        <f t="shared" ref="AN11" si="47">IF(AND((AN10&gt;0),(AN3&gt;0)),(AN10/AN3),"")</f>
        <v/>
      </c>
      <c r="AO11" s="4" t="s">
        <v>3</v>
      </c>
      <c r="AP11" s="68" t="str">
        <f t="shared" ref="AP11" si="48">IF(AND((AP10&gt;0),(AP3&gt;0)),(AP10/AP3),"")</f>
        <v/>
      </c>
      <c r="AQ11" s="4" t="s">
        <v>3</v>
      </c>
      <c r="AR11" s="68" t="str">
        <f t="shared" ref="AR11" si="49">IF(AND((AR10&gt;0),(AR3&gt;0)),(AR10/AR3),"")</f>
        <v/>
      </c>
      <c r="AS11" s="4" t="s">
        <v>3</v>
      </c>
      <c r="AT11" s="68" t="str">
        <f t="shared" ref="AT11" si="50">IF(AND((AT10&gt;0),(AT3&gt;0)),(AT10/AT3),"")</f>
        <v/>
      </c>
      <c r="AU11" s="4" t="s">
        <v>3</v>
      </c>
      <c r="AV11" s="68" t="str">
        <f t="shared" ref="AV11" si="51">IF(AND((AV10&gt;0),(AV3&gt;0)),(AV10/AV3),"")</f>
        <v/>
      </c>
      <c r="AW11" s="4" t="s">
        <v>3</v>
      </c>
      <c r="AX11" s="68" t="str">
        <f t="shared" ref="AX11" si="52">IF(AND((AX10&gt;0),(AX3&gt;0)),(AX10/AX3),"")</f>
        <v/>
      </c>
      <c r="AY11" s="4" t="s">
        <v>3</v>
      </c>
      <c r="AZ11" s="68" t="str">
        <f t="shared" ref="AZ11" si="53">IF(AND((AZ10&gt;0),(AZ3&gt;0)),(AZ10/AZ3),"")</f>
        <v/>
      </c>
      <c r="BA11" s="4" t="s">
        <v>3</v>
      </c>
      <c r="BB11" s="68" t="str">
        <f t="shared" ref="BB11" si="54">IF(AND((BB10&gt;0),(BB3&gt;0)),(BB10/BB3),"")</f>
        <v/>
      </c>
      <c r="BC11" s="4" t="s">
        <v>3</v>
      </c>
      <c r="BD11" s="68" t="str">
        <f t="shared" ref="BD11" si="55">IF(AND((BD10&gt;0),(BD3&gt;0)),(BD10/BD3),"")</f>
        <v/>
      </c>
      <c r="BE11" s="4" t="s">
        <v>3</v>
      </c>
      <c r="BF11" s="68" t="str">
        <f t="shared" ref="BF11" si="56">IF(AND((BF10&gt;0),(BF3&gt;0)),(BF10/BF3),"")</f>
        <v/>
      </c>
      <c r="BG11" s="4" t="s">
        <v>3</v>
      </c>
      <c r="BH11" s="68" t="str">
        <f t="shared" ref="BH11" si="57">IF(AND((BH10&gt;0),(BH3&gt;0)),(BH10/BH3),"")</f>
        <v/>
      </c>
      <c r="BI11" s="4" t="s">
        <v>3</v>
      </c>
      <c r="BK11" s="57" t="s">
        <v>35</v>
      </c>
      <c r="BL11" s="30">
        <f t="shared" si="16"/>
        <v>8</v>
      </c>
      <c r="BM11" s="40">
        <f t="shared" si="17"/>
        <v>0.18368421052631578</v>
      </c>
      <c r="BN11" s="22" t="str">
        <f t="shared" si="18"/>
        <v>–</v>
      </c>
      <c r="BO11" s="41">
        <f t="shared" si="19"/>
        <v>0.25706521739130433</v>
      </c>
      <c r="BP11" s="24" t="str">
        <f t="shared" si="20"/>
        <v/>
      </c>
      <c r="BQ11" s="6" t="s">
        <v>3</v>
      </c>
      <c r="BR11" s="26" t="str">
        <f t="shared" si="21"/>
        <v/>
      </c>
      <c r="BS11" s="42">
        <f t="shared" si="22"/>
        <v>0.22458595304170664</v>
      </c>
      <c r="BT11" s="28" t="s">
        <v>3</v>
      </c>
      <c r="BU11" s="43">
        <f t="shared" si="23"/>
        <v>2.4535656031086438E-2</v>
      </c>
      <c r="BV11" s="29" t="s">
        <v>3</v>
      </c>
      <c r="BW11" s="43">
        <f t="shared" si="24"/>
        <v>0.25706521739130433</v>
      </c>
      <c r="BX11" s="25" t="s">
        <v>3</v>
      </c>
    </row>
    <row r="12" spans="1:76" ht="16.5" customHeight="1" x14ac:dyDescent="0.2">
      <c r="A12" s="15" t="s">
        <v>24</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24</v>
      </c>
      <c r="BL12" s="30"/>
      <c r="BM12" s="21"/>
      <c r="BN12" s="22"/>
      <c r="BO12" s="23"/>
      <c r="BP12" s="24"/>
      <c r="BQ12" s="25"/>
      <c r="BR12" s="26"/>
      <c r="BS12" s="27"/>
      <c r="BT12" s="28"/>
      <c r="BU12" s="22"/>
      <c r="BV12" s="29"/>
      <c r="BW12" s="22"/>
      <c r="BX12" s="25"/>
    </row>
    <row r="13" spans="1:76" ht="16.5" customHeight="1" x14ac:dyDescent="0.2">
      <c r="A13" s="10" t="s">
        <v>66</v>
      </c>
      <c r="B13" s="19">
        <v>8</v>
      </c>
      <c r="C13" s="4">
        <f t="shared" ref="C13:C20" si="58">IF(AND((B13&gt;0),(B$4&gt;0)),(B13/B$4*100),"")</f>
        <v>20.833333333333336</v>
      </c>
      <c r="D13" s="19">
        <v>8.1999999999999993</v>
      </c>
      <c r="E13" s="4">
        <f t="shared" ref="E13:E20" si="59">IF(AND((D13&gt;0),(D$4&gt;0)),(D13/D$4*100),"")</f>
        <v>20.246913580246911</v>
      </c>
      <c r="F13" s="19">
        <v>8.6999999999999993</v>
      </c>
      <c r="G13" s="4">
        <f t="shared" ref="G13:G20" si="60">IF(AND((F13&gt;0),(F$4&gt;0)),(F13/F$4*100),"")</f>
        <v>24.30167597765363</v>
      </c>
      <c r="H13" s="19">
        <v>9.8000000000000007</v>
      </c>
      <c r="I13" s="4">
        <f t="shared" ref="I13:I20" si="61">IF(AND((H13&gt;0),(H$4&gt;0)),(H13/H$4*100),"")</f>
        <v>26.415094339622641</v>
      </c>
      <c r="J13" s="19">
        <v>4.0999999999999996</v>
      </c>
      <c r="K13" s="4">
        <f t="shared" ref="K13:K20" si="62">IF(AND((J13&gt;0),(J$4&gt;0)),(J13/J$4*100),"")</f>
        <v>10.732984293193716</v>
      </c>
      <c r="L13" s="19">
        <v>6.8</v>
      </c>
      <c r="M13" s="4">
        <f t="shared" ref="M13:M20" si="63">IF(AND((L13&gt;0),(L$4&gt;0)),(L13/L$4*100),"")</f>
        <v>17.616580310880828</v>
      </c>
      <c r="N13" s="19">
        <v>7.5</v>
      </c>
      <c r="O13" s="4">
        <f t="shared" ref="O13:O20" si="64">IF(AND((N13&gt;0),(N$4&gt;0)),(N13/N$4*100),"")</f>
        <v>21.30681818181818</v>
      </c>
      <c r="P13" s="19">
        <v>10.199999999999999</v>
      </c>
      <c r="Q13" s="4">
        <f t="shared" ref="Q13:Q20" si="65">IF(AND((P13&gt;0),(P$4&gt;0)),(P13/P$4*100),"")</f>
        <v>26.15384615384615</v>
      </c>
      <c r="R13" s="19">
        <v>10.5</v>
      </c>
      <c r="S13" s="4">
        <f t="shared" ref="S13:S20" si="66">IF(AND((R13&gt;0),(R$4&gt;0)),(R13/R$4*100),"")</f>
        <v>26.119402985074625</v>
      </c>
      <c r="T13" s="19">
        <v>11.6</v>
      </c>
      <c r="U13" s="4">
        <f t="shared" ref="U13:U20" si="67">IF(AND((T13&gt;0),(T$4&gt;0)),(T13/T$4*100),"")</f>
        <v>30.526315789473685</v>
      </c>
      <c r="V13" s="19"/>
      <c r="W13" s="4" t="str">
        <f t="shared" ref="W13:W20" si="68">IF(AND((V13&gt;0),(V$4&gt;0)),(V13/V$4*100),"")</f>
        <v/>
      </c>
      <c r="X13" s="19"/>
      <c r="Y13" s="4" t="str">
        <f t="shared" ref="Y13:Y20" si="69">IF(AND((X13&gt;0),(X$4&gt;0)),(X13/X$4*100),"")</f>
        <v/>
      </c>
      <c r="Z13" s="19"/>
      <c r="AA13" s="4" t="str">
        <f t="shared" ref="AA13:AA20" si="70">IF(AND((Z13&gt;0),(Z$4&gt;0)),(Z13/Z$4*100),"")</f>
        <v/>
      </c>
      <c r="AB13" s="19"/>
      <c r="AC13" s="4" t="str">
        <f t="shared" ref="AC13:AC20" si="71">IF(AND((AB13&gt;0),(AB$4&gt;0)),(AB13/AB$4*100),"")</f>
        <v/>
      </c>
      <c r="AD13" s="19"/>
      <c r="AE13" s="4" t="str">
        <f t="shared" ref="AE13:AE20" si="72">IF(AND((AD13&gt;0),(AD$4&gt;0)),(AD13/AD$4*100),"")</f>
        <v/>
      </c>
      <c r="AF13" s="19"/>
      <c r="AG13" s="4" t="str">
        <f t="shared" ref="AG13:AG20" si="73">IF(AND((AF13&gt;0),(AF$4&gt;0)),(AF13/AF$4*100),"")</f>
        <v/>
      </c>
      <c r="AH13" s="19"/>
      <c r="AI13" s="4" t="str">
        <f t="shared" ref="AI13:AI20" si="74">IF(AND((AH13&gt;0),(AH$4&gt;0)),(AH13/AH$4*100),"")</f>
        <v/>
      </c>
      <c r="AJ13" s="19"/>
      <c r="AK13" s="4" t="str">
        <f t="shared" ref="AK13:AK20" si="75">IF(AND((AJ13&gt;0),(AJ$4&gt;0)),(AJ13/AJ$4*100),"")</f>
        <v/>
      </c>
      <c r="AL13" s="19"/>
      <c r="AM13" s="4" t="str">
        <f t="shared" ref="AM13:AM20" si="76">IF(AND((AL13&gt;0),(AL$4&gt;0)),(AL13/AL$4*100),"")</f>
        <v/>
      </c>
      <c r="AN13" s="19"/>
      <c r="AO13" s="4" t="str">
        <f t="shared" ref="AO13:AO20" si="77">IF(AND((AN13&gt;0),(AN$4&gt;0)),(AN13/AN$4*100),"")</f>
        <v/>
      </c>
      <c r="AP13" s="19"/>
      <c r="AQ13" s="4" t="str">
        <f t="shared" ref="AQ13:AQ20" si="78">IF(AND((AP13&gt;0),(AP$4&gt;0)),(AP13/AP$4*100),"")</f>
        <v/>
      </c>
      <c r="AR13" s="19"/>
      <c r="AS13" s="4" t="str">
        <f t="shared" ref="AS13:AS20" si="79">IF(AND((AR13&gt;0),(AR$4&gt;0)),(AR13/AR$4*100),"")</f>
        <v/>
      </c>
      <c r="AT13" s="19"/>
      <c r="AU13" s="4" t="str">
        <f t="shared" ref="AU13:AU20" si="80">IF(AND((AT13&gt;0),(AT$4&gt;0)),(AT13/AT$4*100),"")</f>
        <v/>
      </c>
      <c r="AV13" s="19"/>
      <c r="AW13" s="4" t="str">
        <f t="shared" ref="AW13:AW20" si="81">IF(AND((AV13&gt;0),(AV$4&gt;0)),(AV13/AV$4*100),"")</f>
        <v/>
      </c>
      <c r="AX13" s="19"/>
      <c r="AY13" s="4" t="str">
        <f t="shared" ref="AY13:AY20" si="82">IF(AND((AX13&gt;0),(AX$4&gt;0)),(AX13/AX$4*100),"")</f>
        <v/>
      </c>
      <c r="AZ13" s="19"/>
      <c r="BA13" s="4" t="str">
        <f t="shared" ref="BA13:BA20" si="83">IF(AND((AZ13&gt;0),(AZ$4&gt;0)),(AZ13/AZ$4*100),"")</f>
        <v/>
      </c>
      <c r="BB13" s="19"/>
      <c r="BC13" s="4" t="str">
        <f t="shared" ref="BC13:BC20" si="84">IF(AND((BB13&gt;0),(BB$4&gt;0)),(BB13/BB$4*100),"")</f>
        <v/>
      </c>
      <c r="BD13" s="19"/>
      <c r="BE13" s="4" t="str">
        <f t="shared" ref="BE13:BE20" si="85">IF(AND((BD13&gt;0),(BD$4&gt;0)),(BD13/BD$4*100),"")</f>
        <v/>
      </c>
      <c r="BF13" s="19"/>
      <c r="BG13" s="4" t="str">
        <f t="shared" ref="BG13:BG20" si="86">IF(AND((BF13&gt;0),(BF$4&gt;0)),(BF13/BF$4*100),"")</f>
        <v/>
      </c>
      <c r="BH13" s="19"/>
      <c r="BI13" s="4" t="str">
        <f t="shared" ref="BI13:BI20" si="87">IF(AND((BH13&gt;0),(BH$4&gt;0)),(BH13/BH$4*100),"")</f>
        <v/>
      </c>
      <c r="BK13" s="57" t="s">
        <v>29</v>
      </c>
      <c r="BL13" s="30">
        <f t="shared" si="16"/>
        <v>10</v>
      </c>
      <c r="BM13" s="31">
        <f t="shared" si="17"/>
        <v>4.0999999999999996</v>
      </c>
      <c r="BN13" s="32" t="str">
        <f t="shared" si="18"/>
        <v>–</v>
      </c>
      <c r="BO13" s="33">
        <f t="shared" si="19"/>
        <v>11.6</v>
      </c>
      <c r="BP13" s="34">
        <f t="shared" si="20"/>
        <v>10.732984293193716</v>
      </c>
      <c r="BQ13" s="35" t="str">
        <f t="shared" si="41"/>
        <v>–</v>
      </c>
      <c r="BR13" s="36">
        <f t="shared" si="21"/>
        <v>30.526315789473685</v>
      </c>
      <c r="BS13" s="37">
        <f t="shared" si="22"/>
        <v>8.5399999999999991</v>
      </c>
      <c r="BT13" s="38">
        <f t="shared" si="22"/>
        <v>22.425296494514374</v>
      </c>
      <c r="BU13" s="32">
        <f t="shared" si="23"/>
        <v>2.1552004289366944</v>
      </c>
      <c r="BV13" s="39">
        <f t="shared" si="23"/>
        <v>5.5874752225567752</v>
      </c>
      <c r="BW13" s="32">
        <f t="shared" si="24"/>
        <v>8</v>
      </c>
      <c r="BX13" s="35">
        <f t="shared" si="24"/>
        <v>20.833333333333336</v>
      </c>
    </row>
    <row r="14" spans="1:76" ht="16.5" customHeight="1" x14ac:dyDescent="0.2">
      <c r="A14" s="10" t="s">
        <v>67</v>
      </c>
      <c r="B14" s="19">
        <v>12.4</v>
      </c>
      <c r="C14" s="4">
        <f t="shared" si="58"/>
        <v>32.291666666666671</v>
      </c>
      <c r="D14" s="19">
        <v>9.5</v>
      </c>
      <c r="E14" s="4">
        <f t="shared" si="59"/>
        <v>23.456790123456788</v>
      </c>
      <c r="F14" s="19">
        <v>12.5</v>
      </c>
      <c r="G14" s="4">
        <f t="shared" si="60"/>
        <v>34.916201117318444</v>
      </c>
      <c r="H14" s="19">
        <v>12.1</v>
      </c>
      <c r="I14" s="4">
        <f t="shared" si="61"/>
        <v>32.614555256064683</v>
      </c>
      <c r="J14" s="19">
        <v>11.5</v>
      </c>
      <c r="K14" s="4">
        <f t="shared" si="62"/>
        <v>30.104712041884813</v>
      </c>
      <c r="L14" s="19">
        <v>12.5</v>
      </c>
      <c r="M14" s="4">
        <f t="shared" si="63"/>
        <v>32.383419689119172</v>
      </c>
      <c r="N14" s="19">
        <v>12.2</v>
      </c>
      <c r="O14" s="4">
        <f t="shared" si="64"/>
        <v>34.659090909090907</v>
      </c>
      <c r="P14" s="19">
        <v>11.4</v>
      </c>
      <c r="Q14" s="4">
        <f t="shared" si="65"/>
        <v>29.230769230769234</v>
      </c>
      <c r="R14" s="19">
        <v>14.9</v>
      </c>
      <c r="S14" s="4">
        <f t="shared" si="66"/>
        <v>37.06467661691542</v>
      </c>
      <c r="T14" s="19">
        <v>14</v>
      </c>
      <c r="U14" s="4">
        <f t="shared" si="67"/>
        <v>36.84210526315789</v>
      </c>
      <c r="V14" s="19"/>
      <c r="W14" s="4" t="str">
        <f t="shared" si="68"/>
        <v/>
      </c>
      <c r="X14" s="19"/>
      <c r="Y14" s="4" t="str">
        <f t="shared" si="69"/>
        <v/>
      </c>
      <c r="Z14" s="19"/>
      <c r="AA14" s="4" t="str">
        <f t="shared" si="70"/>
        <v/>
      </c>
      <c r="AB14" s="19"/>
      <c r="AC14" s="4" t="str">
        <f t="shared" si="71"/>
        <v/>
      </c>
      <c r="AD14" s="19"/>
      <c r="AE14" s="4" t="str">
        <f t="shared" si="72"/>
        <v/>
      </c>
      <c r="AF14" s="19"/>
      <c r="AG14" s="4" t="str">
        <f t="shared" si="73"/>
        <v/>
      </c>
      <c r="AH14" s="19"/>
      <c r="AI14" s="4" t="str">
        <f t="shared" si="74"/>
        <v/>
      </c>
      <c r="AJ14" s="19"/>
      <c r="AK14" s="4" t="str">
        <f t="shared" si="75"/>
        <v/>
      </c>
      <c r="AL14" s="19"/>
      <c r="AM14" s="4" t="str">
        <f t="shared" si="76"/>
        <v/>
      </c>
      <c r="AN14" s="19"/>
      <c r="AO14" s="4" t="str">
        <f t="shared" si="77"/>
        <v/>
      </c>
      <c r="AP14" s="19"/>
      <c r="AQ14" s="4" t="str">
        <f t="shared" si="78"/>
        <v/>
      </c>
      <c r="AR14" s="19"/>
      <c r="AS14" s="4" t="str">
        <f t="shared" si="79"/>
        <v/>
      </c>
      <c r="AT14" s="19"/>
      <c r="AU14" s="4" t="str">
        <f t="shared" si="80"/>
        <v/>
      </c>
      <c r="AV14" s="19"/>
      <c r="AW14" s="4" t="str">
        <f t="shared" si="81"/>
        <v/>
      </c>
      <c r="AX14" s="19"/>
      <c r="AY14" s="4" t="str">
        <f t="shared" si="82"/>
        <v/>
      </c>
      <c r="AZ14" s="19"/>
      <c r="BA14" s="4" t="str">
        <f t="shared" si="83"/>
        <v/>
      </c>
      <c r="BB14" s="19"/>
      <c r="BC14" s="4" t="str">
        <f t="shared" si="84"/>
        <v/>
      </c>
      <c r="BD14" s="19"/>
      <c r="BE14" s="4" t="str">
        <f t="shared" si="85"/>
        <v/>
      </c>
      <c r="BF14" s="19"/>
      <c r="BG14" s="4" t="str">
        <f t="shared" si="86"/>
        <v/>
      </c>
      <c r="BH14" s="19"/>
      <c r="BI14" s="4" t="str">
        <f t="shared" si="87"/>
        <v/>
      </c>
      <c r="BK14" s="57" t="s">
        <v>30</v>
      </c>
      <c r="BL14" s="30">
        <f t="shared" si="16"/>
        <v>10</v>
      </c>
      <c r="BM14" s="31">
        <f t="shared" si="17"/>
        <v>9.5</v>
      </c>
      <c r="BN14" s="32" t="str">
        <f t="shared" si="18"/>
        <v>–</v>
      </c>
      <c r="BO14" s="33">
        <f t="shared" si="19"/>
        <v>14.9</v>
      </c>
      <c r="BP14" s="34">
        <f t="shared" si="20"/>
        <v>23.456790123456788</v>
      </c>
      <c r="BQ14" s="35" t="str">
        <f t="shared" si="41"/>
        <v>–</v>
      </c>
      <c r="BR14" s="36">
        <f t="shared" si="21"/>
        <v>37.06467661691542</v>
      </c>
      <c r="BS14" s="37">
        <f t="shared" si="22"/>
        <v>12.3</v>
      </c>
      <c r="BT14" s="38">
        <f t="shared" si="22"/>
        <v>32.356398691444404</v>
      </c>
      <c r="BU14" s="32">
        <f t="shared" si="23"/>
        <v>1.4560219778560923</v>
      </c>
      <c r="BV14" s="39">
        <f t="shared" si="23"/>
        <v>4.0587172921387618</v>
      </c>
      <c r="BW14" s="32">
        <f t="shared" si="24"/>
        <v>12.4</v>
      </c>
      <c r="BX14" s="35">
        <f t="shared" si="24"/>
        <v>32.291666666666671</v>
      </c>
    </row>
    <row r="15" spans="1:76" ht="16.5" customHeight="1" x14ac:dyDescent="0.2">
      <c r="A15" s="10" t="s">
        <v>70</v>
      </c>
      <c r="B15" s="19">
        <v>5</v>
      </c>
      <c r="C15" s="4">
        <f t="shared" si="58"/>
        <v>13.020833333333334</v>
      </c>
      <c r="D15" s="19">
        <v>5.8</v>
      </c>
      <c r="E15" s="4">
        <f t="shared" si="59"/>
        <v>14.320987654320987</v>
      </c>
      <c r="F15" s="19">
        <v>5.2</v>
      </c>
      <c r="G15" s="4">
        <f t="shared" si="60"/>
        <v>14.52513966480447</v>
      </c>
      <c r="H15" s="19">
        <v>5.4</v>
      </c>
      <c r="I15" s="4">
        <f t="shared" si="61"/>
        <v>14.555256064690028</v>
      </c>
      <c r="J15" s="19">
        <v>11.6</v>
      </c>
      <c r="K15" s="4">
        <f t="shared" si="62"/>
        <v>30.366492146596858</v>
      </c>
      <c r="L15" s="19">
        <v>8.1999999999999993</v>
      </c>
      <c r="M15" s="4">
        <f t="shared" si="63"/>
        <v>21.243523316062173</v>
      </c>
      <c r="N15" s="19"/>
      <c r="O15" s="4" t="str">
        <f t="shared" si="64"/>
        <v/>
      </c>
      <c r="P15" s="19">
        <v>8.4</v>
      </c>
      <c r="Q15" s="4">
        <f t="shared" si="65"/>
        <v>21.53846153846154</v>
      </c>
      <c r="R15" s="19">
        <v>7.3</v>
      </c>
      <c r="S15" s="4">
        <f t="shared" si="66"/>
        <v>18.159203980099502</v>
      </c>
      <c r="T15" s="19">
        <v>8.4</v>
      </c>
      <c r="U15" s="4">
        <f t="shared" si="67"/>
        <v>22.10526315789474</v>
      </c>
      <c r="V15" s="19"/>
      <c r="W15" s="4" t="str">
        <f t="shared" si="68"/>
        <v/>
      </c>
      <c r="X15" s="19"/>
      <c r="Y15" s="4" t="str">
        <f t="shared" si="69"/>
        <v/>
      </c>
      <c r="Z15" s="19"/>
      <c r="AA15" s="4" t="str">
        <f t="shared" si="70"/>
        <v/>
      </c>
      <c r="AB15" s="19"/>
      <c r="AC15" s="4" t="str">
        <f t="shared" si="71"/>
        <v/>
      </c>
      <c r="AD15" s="19"/>
      <c r="AE15" s="4" t="str">
        <f t="shared" si="72"/>
        <v/>
      </c>
      <c r="AF15" s="19"/>
      <c r="AG15" s="4" t="str">
        <f t="shared" si="73"/>
        <v/>
      </c>
      <c r="AH15" s="19"/>
      <c r="AI15" s="4" t="str">
        <f t="shared" si="74"/>
        <v/>
      </c>
      <c r="AJ15" s="19"/>
      <c r="AK15" s="4" t="str">
        <f t="shared" si="75"/>
        <v/>
      </c>
      <c r="AL15" s="19"/>
      <c r="AM15" s="4" t="str">
        <f t="shared" si="76"/>
        <v/>
      </c>
      <c r="AN15" s="19"/>
      <c r="AO15" s="4" t="str">
        <f t="shared" si="77"/>
        <v/>
      </c>
      <c r="AP15" s="19"/>
      <c r="AQ15" s="4" t="str">
        <f t="shared" si="78"/>
        <v/>
      </c>
      <c r="AR15" s="19"/>
      <c r="AS15" s="4" t="str">
        <f t="shared" si="79"/>
        <v/>
      </c>
      <c r="AT15" s="19"/>
      <c r="AU15" s="4" t="str">
        <f t="shared" si="80"/>
        <v/>
      </c>
      <c r="AV15" s="19"/>
      <c r="AW15" s="4" t="str">
        <f t="shared" si="81"/>
        <v/>
      </c>
      <c r="AX15" s="19"/>
      <c r="AY15" s="4" t="str">
        <f t="shared" si="82"/>
        <v/>
      </c>
      <c r="AZ15" s="19"/>
      <c r="BA15" s="4" t="str">
        <f t="shared" si="83"/>
        <v/>
      </c>
      <c r="BB15" s="19"/>
      <c r="BC15" s="4" t="str">
        <f t="shared" si="84"/>
        <v/>
      </c>
      <c r="BD15" s="19"/>
      <c r="BE15" s="4" t="str">
        <f t="shared" si="85"/>
        <v/>
      </c>
      <c r="BF15" s="19"/>
      <c r="BG15" s="4" t="str">
        <f t="shared" si="86"/>
        <v/>
      </c>
      <c r="BH15" s="19"/>
      <c r="BI15" s="4" t="str">
        <f t="shared" si="87"/>
        <v/>
      </c>
      <c r="BK15" s="57" t="s">
        <v>31</v>
      </c>
      <c r="BL15" s="30">
        <f t="shared" si="16"/>
        <v>9</v>
      </c>
      <c r="BM15" s="31">
        <f t="shared" si="17"/>
        <v>5</v>
      </c>
      <c r="BN15" s="32" t="str">
        <f t="shared" si="18"/>
        <v>–</v>
      </c>
      <c r="BO15" s="33">
        <f t="shared" si="19"/>
        <v>11.6</v>
      </c>
      <c r="BP15" s="34">
        <f t="shared" si="20"/>
        <v>13.020833333333334</v>
      </c>
      <c r="BQ15" s="35" t="str">
        <f t="shared" si="41"/>
        <v>–</v>
      </c>
      <c r="BR15" s="36">
        <f t="shared" si="21"/>
        <v>30.366492146596858</v>
      </c>
      <c r="BS15" s="37">
        <f t="shared" si="22"/>
        <v>7.2555555555555555</v>
      </c>
      <c r="BT15" s="38">
        <f t="shared" si="22"/>
        <v>18.87057342847374</v>
      </c>
      <c r="BU15" s="32">
        <f t="shared" si="23"/>
        <v>2.158188540831822</v>
      </c>
      <c r="BV15" s="39">
        <f t="shared" si="23"/>
        <v>5.5710959187745441</v>
      </c>
      <c r="BW15" s="32">
        <f t="shared" si="24"/>
        <v>5</v>
      </c>
      <c r="BX15" s="35">
        <f t="shared" si="24"/>
        <v>13.020833333333334</v>
      </c>
    </row>
    <row r="16" spans="1:76" ht="16.5" customHeight="1" x14ac:dyDescent="0.2">
      <c r="A16" s="10" t="s">
        <v>68</v>
      </c>
      <c r="B16" s="19">
        <v>13</v>
      </c>
      <c r="C16" s="4">
        <f t="shared" si="58"/>
        <v>33.854166666666671</v>
      </c>
      <c r="D16" s="19">
        <v>10.7</v>
      </c>
      <c r="E16" s="4">
        <f t="shared" si="59"/>
        <v>26.41975308641975</v>
      </c>
      <c r="F16" s="19">
        <v>14.4</v>
      </c>
      <c r="G16" s="4">
        <f t="shared" si="60"/>
        <v>40.22346368715084</v>
      </c>
      <c r="H16" s="19">
        <v>10.9</v>
      </c>
      <c r="I16" s="4">
        <f t="shared" si="61"/>
        <v>29.380053908355798</v>
      </c>
      <c r="J16" s="19">
        <v>6.5</v>
      </c>
      <c r="K16" s="4">
        <f t="shared" si="62"/>
        <v>17.015706806282722</v>
      </c>
      <c r="L16" s="19">
        <v>11.1</v>
      </c>
      <c r="M16" s="4">
        <f t="shared" si="63"/>
        <v>28.756476683937819</v>
      </c>
      <c r="N16" s="19">
        <v>10.9</v>
      </c>
      <c r="O16" s="4">
        <f t="shared" si="64"/>
        <v>30.96590909090909</v>
      </c>
      <c r="P16" s="19">
        <v>15</v>
      </c>
      <c r="Q16" s="4">
        <f t="shared" si="65"/>
        <v>38.461538461538467</v>
      </c>
      <c r="R16" s="19">
        <v>16.3</v>
      </c>
      <c r="S16" s="4">
        <f t="shared" si="66"/>
        <v>40.547263681592035</v>
      </c>
      <c r="T16" s="19">
        <v>14</v>
      </c>
      <c r="U16" s="4">
        <f t="shared" si="67"/>
        <v>36.84210526315789</v>
      </c>
      <c r="V16" s="19"/>
      <c r="W16" s="4" t="str">
        <f t="shared" si="68"/>
        <v/>
      </c>
      <c r="X16" s="19"/>
      <c r="Y16" s="4" t="str">
        <f t="shared" si="69"/>
        <v/>
      </c>
      <c r="Z16" s="19"/>
      <c r="AA16" s="4" t="str">
        <f t="shared" si="70"/>
        <v/>
      </c>
      <c r="AB16" s="19"/>
      <c r="AC16" s="4" t="str">
        <f t="shared" si="71"/>
        <v/>
      </c>
      <c r="AD16" s="19"/>
      <c r="AE16" s="4" t="str">
        <f t="shared" si="72"/>
        <v/>
      </c>
      <c r="AF16" s="19"/>
      <c r="AG16" s="4" t="str">
        <f t="shared" si="73"/>
        <v/>
      </c>
      <c r="AH16" s="19"/>
      <c r="AI16" s="4" t="str">
        <f t="shared" si="74"/>
        <v/>
      </c>
      <c r="AJ16" s="19"/>
      <c r="AK16" s="4" t="str">
        <f t="shared" si="75"/>
        <v/>
      </c>
      <c r="AL16" s="19"/>
      <c r="AM16" s="4" t="str">
        <f t="shared" si="76"/>
        <v/>
      </c>
      <c r="AN16" s="19"/>
      <c r="AO16" s="4" t="str">
        <f t="shared" si="77"/>
        <v/>
      </c>
      <c r="AP16" s="19"/>
      <c r="AQ16" s="4" t="str">
        <f t="shared" si="78"/>
        <v/>
      </c>
      <c r="AR16" s="19"/>
      <c r="AS16" s="4" t="str">
        <f t="shared" si="79"/>
        <v/>
      </c>
      <c r="AT16" s="19"/>
      <c r="AU16" s="4" t="str">
        <f t="shared" si="80"/>
        <v/>
      </c>
      <c r="AV16" s="19"/>
      <c r="AW16" s="4" t="str">
        <f t="shared" si="81"/>
        <v/>
      </c>
      <c r="AX16" s="19"/>
      <c r="AY16" s="4" t="str">
        <f t="shared" si="82"/>
        <v/>
      </c>
      <c r="AZ16" s="19"/>
      <c r="BA16" s="4" t="str">
        <f t="shared" si="83"/>
        <v/>
      </c>
      <c r="BB16" s="19"/>
      <c r="BC16" s="4" t="str">
        <f t="shared" si="84"/>
        <v/>
      </c>
      <c r="BD16" s="19"/>
      <c r="BE16" s="4" t="str">
        <f t="shared" si="85"/>
        <v/>
      </c>
      <c r="BF16" s="19"/>
      <c r="BG16" s="4" t="str">
        <f t="shared" si="86"/>
        <v/>
      </c>
      <c r="BH16" s="19"/>
      <c r="BI16" s="4" t="str">
        <f t="shared" si="87"/>
        <v/>
      </c>
      <c r="BK16" s="57" t="s">
        <v>32</v>
      </c>
      <c r="BL16" s="30">
        <f t="shared" si="16"/>
        <v>10</v>
      </c>
      <c r="BM16" s="31">
        <f t="shared" si="17"/>
        <v>6.5</v>
      </c>
      <c r="BN16" s="32" t="str">
        <f t="shared" si="18"/>
        <v>–</v>
      </c>
      <c r="BO16" s="33">
        <f t="shared" si="19"/>
        <v>16.3</v>
      </c>
      <c r="BP16" s="34">
        <f t="shared" si="20"/>
        <v>17.015706806282722</v>
      </c>
      <c r="BQ16" s="35" t="str">
        <f t="shared" si="41"/>
        <v>–</v>
      </c>
      <c r="BR16" s="36">
        <f t="shared" si="21"/>
        <v>40.547263681592035</v>
      </c>
      <c r="BS16" s="37">
        <f t="shared" si="22"/>
        <v>12.28</v>
      </c>
      <c r="BT16" s="38">
        <f t="shared" si="22"/>
        <v>32.246643733601104</v>
      </c>
      <c r="BU16" s="32">
        <f t="shared" si="23"/>
        <v>2.8408918787357411</v>
      </c>
      <c r="BV16" s="39">
        <f t="shared" si="23"/>
        <v>7.3244661542709997</v>
      </c>
      <c r="BW16" s="32">
        <f t="shared" si="24"/>
        <v>13</v>
      </c>
      <c r="BX16" s="35">
        <f t="shared" si="24"/>
        <v>33.854166666666671</v>
      </c>
    </row>
    <row r="17" spans="1:76" ht="16.5" customHeight="1" x14ac:dyDescent="0.2">
      <c r="A17" s="10" t="s">
        <v>71</v>
      </c>
      <c r="B17" s="19">
        <v>8.3000000000000007</v>
      </c>
      <c r="C17" s="4">
        <f t="shared" si="58"/>
        <v>21.614583333333336</v>
      </c>
      <c r="D17" s="19">
        <v>8.5</v>
      </c>
      <c r="E17" s="4">
        <f t="shared" si="59"/>
        <v>20.987654320987652</v>
      </c>
      <c r="F17" s="19">
        <v>9.6</v>
      </c>
      <c r="G17" s="4">
        <f t="shared" si="60"/>
        <v>26.815642458100559</v>
      </c>
      <c r="H17" s="19">
        <v>10.199999999999999</v>
      </c>
      <c r="I17" s="4">
        <f t="shared" si="61"/>
        <v>27.493261455525602</v>
      </c>
      <c r="J17" s="19">
        <v>11.1</v>
      </c>
      <c r="K17" s="4">
        <f t="shared" si="62"/>
        <v>29.057591623036643</v>
      </c>
      <c r="L17" s="19">
        <v>10.3</v>
      </c>
      <c r="M17" s="4">
        <f t="shared" si="63"/>
        <v>26.683937823834196</v>
      </c>
      <c r="N17" s="19">
        <v>11.3</v>
      </c>
      <c r="O17" s="4">
        <f t="shared" si="64"/>
        <v>32.102272727272727</v>
      </c>
      <c r="P17" s="19">
        <v>11.5</v>
      </c>
      <c r="Q17" s="4">
        <f t="shared" si="65"/>
        <v>29.487179487179489</v>
      </c>
      <c r="R17" s="19">
        <v>11.9</v>
      </c>
      <c r="S17" s="4">
        <f t="shared" si="66"/>
        <v>29.601990049751244</v>
      </c>
      <c r="T17" s="19">
        <v>14.5</v>
      </c>
      <c r="U17" s="4">
        <f t="shared" si="67"/>
        <v>38.15789473684211</v>
      </c>
      <c r="V17" s="19"/>
      <c r="W17" s="4" t="str">
        <f t="shared" si="68"/>
        <v/>
      </c>
      <c r="X17" s="19"/>
      <c r="Y17" s="4" t="str">
        <f t="shared" si="69"/>
        <v/>
      </c>
      <c r="Z17" s="19"/>
      <c r="AA17" s="4" t="str">
        <f t="shared" si="70"/>
        <v/>
      </c>
      <c r="AB17" s="19"/>
      <c r="AC17" s="4" t="str">
        <f t="shared" si="71"/>
        <v/>
      </c>
      <c r="AD17" s="19"/>
      <c r="AE17" s="4" t="str">
        <f t="shared" si="72"/>
        <v/>
      </c>
      <c r="AF17" s="19"/>
      <c r="AG17" s="4" t="str">
        <f t="shared" si="73"/>
        <v/>
      </c>
      <c r="AH17" s="19"/>
      <c r="AI17" s="4" t="str">
        <f t="shared" si="74"/>
        <v/>
      </c>
      <c r="AJ17" s="19"/>
      <c r="AK17" s="4" t="str">
        <f t="shared" si="75"/>
        <v/>
      </c>
      <c r="AL17" s="19"/>
      <c r="AM17" s="4" t="str">
        <f t="shared" si="76"/>
        <v/>
      </c>
      <c r="AN17" s="19"/>
      <c r="AO17" s="4" t="str">
        <f t="shared" si="77"/>
        <v/>
      </c>
      <c r="AP17" s="19"/>
      <c r="AQ17" s="4" t="str">
        <f t="shared" si="78"/>
        <v/>
      </c>
      <c r="AR17" s="19"/>
      <c r="AS17" s="4" t="str">
        <f t="shared" si="79"/>
        <v/>
      </c>
      <c r="AT17" s="19"/>
      <c r="AU17" s="4" t="str">
        <f t="shared" si="80"/>
        <v/>
      </c>
      <c r="AV17" s="19"/>
      <c r="AW17" s="4" t="str">
        <f t="shared" si="81"/>
        <v/>
      </c>
      <c r="AX17" s="19"/>
      <c r="AY17" s="4" t="str">
        <f t="shared" si="82"/>
        <v/>
      </c>
      <c r="AZ17" s="19"/>
      <c r="BA17" s="4" t="str">
        <f t="shared" si="83"/>
        <v/>
      </c>
      <c r="BB17" s="19"/>
      <c r="BC17" s="4" t="str">
        <f t="shared" si="84"/>
        <v/>
      </c>
      <c r="BD17" s="19"/>
      <c r="BE17" s="4" t="str">
        <f t="shared" si="85"/>
        <v/>
      </c>
      <c r="BF17" s="19"/>
      <c r="BG17" s="4" t="str">
        <f t="shared" si="86"/>
        <v/>
      </c>
      <c r="BH17" s="19"/>
      <c r="BI17" s="4" t="str">
        <f t="shared" si="87"/>
        <v/>
      </c>
      <c r="BK17" s="57" t="s">
        <v>33</v>
      </c>
      <c r="BL17" s="30">
        <f t="shared" si="16"/>
        <v>10</v>
      </c>
      <c r="BM17" s="31">
        <f t="shared" si="17"/>
        <v>8.3000000000000007</v>
      </c>
      <c r="BN17" s="32" t="str">
        <f t="shared" si="18"/>
        <v>–</v>
      </c>
      <c r="BO17" s="33">
        <f t="shared" si="19"/>
        <v>14.5</v>
      </c>
      <c r="BP17" s="34">
        <f t="shared" si="20"/>
        <v>20.987654320987652</v>
      </c>
      <c r="BQ17" s="35" t="str">
        <f t="shared" si="41"/>
        <v>–</v>
      </c>
      <c r="BR17" s="36">
        <f t="shared" si="21"/>
        <v>38.15789473684211</v>
      </c>
      <c r="BS17" s="37">
        <f t="shared" si="22"/>
        <v>10.72</v>
      </c>
      <c r="BT17" s="38">
        <f t="shared" si="22"/>
        <v>28.200200801586355</v>
      </c>
      <c r="BU17" s="32">
        <f t="shared" si="23"/>
        <v>1.8029605283163235</v>
      </c>
      <c r="BV17" s="39">
        <f t="shared" si="23"/>
        <v>4.9311400835437746</v>
      </c>
      <c r="BW17" s="32">
        <f t="shared" si="24"/>
        <v>8.3000000000000007</v>
      </c>
      <c r="BX17" s="35">
        <f t="shared" si="24"/>
        <v>21.614583333333336</v>
      </c>
    </row>
    <row r="18" spans="1:76" ht="16.5" customHeight="1" x14ac:dyDescent="0.2">
      <c r="A18" s="10" t="s">
        <v>69</v>
      </c>
      <c r="B18" s="19">
        <v>14</v>
      </c>
      <c r="C18" s="4">
        <f t="shared" si="58"/>
        <v>36.458333333333336</v>
      </c>
      <c r="D18" s="19">
        <v>10.9</v>
      </c>
      <c r="E18" s="4">
        <f t="shared" si="59"/>
        <v>26.913580246913583</v>
      </c>
      <c r="F18" s="19">
        <v>11.6</v>
      </c>
      <c r="G18" s="4">
        <f t="shared" si="60"/>
        <v>32.402234636871505</v>
      </c>
      <c r="H18" s="19">
        <v>14.2</v>
      </c>
      <c r="I18" s="4">
        <f t="shared" si="61"/>
        <v>38.274932614555254</v>
      </c>
      <c r="J18" s="19">
        <v>13.7</v>
      </c>
      <c r="K18" s="4">
        <f t="shared" si="62"/>
        <v>35.863874345549732</v>
      </c>
      <c r="L18" s="19">
        <v>13.4</v>
      </c>
      <c r="M18" s="4">
        <f t="shared" si="63"/>
        <v>34.715025906735754</v>
      </c>
      <c r="N18" s="19">
        <v>13.2</v>
      </c>
      <c r="O18" s="4">
        <f t="shared" si="64"/>
        <v>37.499999999999993</v>
      </c>
      <c r="P18" s="19">
        <v>13.7</v>
      </c>
      <c r="Q18" s="4">
        <f t="shared" si="65"/>
        <v>35.128205128205124</v>
      </c>
      <c r="R18" s="19">
        <v>18.5</v>
      </c>
      <c r="S18" s="4">
        <f t="shared" si="66"/>
        <v>46.019900497512431</v>
      </c>
      <c r="T18" s="19">
        <v>15.9</v>
      </c>
      <c r="U18" s="4">
        <f t="shared" si="67"/>
        <v>41.842105263157897</v>
      </c>
      <c r="V18" s="19"/>
      <c r="W18" s="4" t="str">
        <f t="shared" si="68"/>
        <v/>
      </c>
      <c r="X18" s="19"/>
      <c r="Y18" s="4" t="str">
        <f t="shared" si="69"/>
        <v/>
      </c>
      <c r="Z18" s="19"/>
      <c r="AA18" s="4" t="str">
        <f t="shared" si="70"/>
        <v/>
      </c>
      <c r="AB18" s="19"/>
      <c r="AC18" s="4" t="str">
        <f t="shared" si="71"/>
        <v/>
      </c>
      <c r="AD18" s="19"/>
      <c r="AE18" s="4" t="str">
        <f t="shared" si="72"/>
        <v/>
      </c>
      <c r="AF18" s="19"/>
      <c r="AG18" s="4" t="str">
        <f t="shared" si="73"/>
        <v/>
      </c>
      <c r="AH18" s="19"/>
      <c r="AI18" s="4" t="str">
        <f t="shared" si="74"/>
        <v/>
      </c>
      <c r="AJ18" s="19"/>
      <c r="AK18" s="4" t="str">
        <f t="shared" si="75"/>
        <v/>
      </c>
      <c r="AL18" s="19"/>
      <c r="AM18" s="4" t="str">
        <f t="shared" si="76"/>
        <v/>
      </c>
      <c r="AN18" s="19"/>
      <c r="AO18" s="4" t="str">
        <f t="shared" si="77"/>
        <v/>
      </c>
      <c r="AP18" s="19"/>
      <c r="AQ18" s="4" t="str">
        <f t="shared" si="78"/>
        <v/>
      </c>
      <c r="AR18" s="19"/>
      <c r="AS18" s="4" t="str">
        <f t="shared" si="79"/>
        <v/>
      </c>
      <c r="AT18" s="19"/>
      <c r="AU18" s="4" t="str">
        <f t="shared" si="80"/>
        <v/>
      </c>
      <c r="AV18" s="19"/>
      <c r="AW18" s="4" t="str">
        <f t="shared" si="81"/>
        <v/>
      </c>
      <c r="AX18" s="19"/>
      <c r="AY18" s="4" t="str">
        <f t="shared" si="82"/>
        <v/>
      </c>
      <c r="AZ18" s="19"/>
      <c r="BA18" s="4" t="str">
        <f t="shared" si="83"/>
        <v/>
      </c>
      <c r="BB18" s="19"/>
      <c r="BC18" s="4" t="str">
        <f t="shared" si="84"/>
        <v/>
      </c>
      <c r="BD18" s="19"/>
      <c r="BE18" s="4" t="str">
        <f t="shared" si="85"/>
        <v/>
      </c>
      <c r="BF18" s="19"/>
      <c r="BG18" s="4" t="str">
        <f t="shared" si="86"/>
        <v/>
      </c>
      <c r="BH18" s="19"/>
      <c r="BI18" s="4" t="str">
        <f t="shared" si="87"/>
        <v/>
      </c>
      <c r="BK18" s="57" t="s">
        <v>34</v>
      </c>
      <c r="BL18" s="30">
        <f t="shared" si="16"/>
        <v>10</v>
      </c>
      <c r="BM18" s="31">
        <f t="shared" si="17"/>
        <v>10.9</v>
      </c>
      <c r="BN18" s="32" t="str">
        <f t="shared" si="18"/>
        <v>–</v>
      </c>
      <c r="BO18" s="33">
        <f t="shared" si="19"/>
        <v>18.5</v>
      </c>
      <c r="BP18" s="34">
        <f t="shared" si="20"/>
        <v>26.913580246913583</v>
      </c>
      <c r="BQ18" s="35" t="str">
        <f t="shared" si="41"/>
        <v>–</v>
      </c>
      <c r="BR18" s="36">
        <f t="shared" si="21"/>
        <v>46.019900497512431</v>
      </c>
      <c r="BS18" s="37">
        <f t="shared" si="22"/>
        <v>13.910000000000002</v>
      </c>
      <c r="BT18" s="38">
        <f t="shared" si="22"/>
        <v>36.511819197283458</v>
      </c>
      <c r="BU18" s="32">
        <f t="shared" si="23"/>
        <v>2.1178867874474272</v>
      </c>
      <c r="BV18" s="39">
        <f t="shared" si="23"/>
        <v>5.1368067607334522</v>
      </c>
      <c r="BW18" s="32">
        <f t="shared" si="24"/>
        <v>14</v>
      </c>
      <c r="BX18" s="35">
        <f t="shared" si="24"/>
        <v>36.458333333333336</v>
      </c>
    </row>
    <row r="19" spans="1:76" ht="16.5" customHeight="1" x14ac:dyDescent="0.2">
      <c r="A19" s="10" t="s">
        <v>5</v>
      </c>
      <c r="B19" s="19">
        <v>3.5</v>
      </c>
      <c r="C19" s="4">
        <f t="shared" si="58"/>
        <v>9.1145833333333339</v>
      </c>
      <c r="D19" s="19">
        <v>3.4</v>
      </c>
      <c r="E19" s="4">
        <f t="shared" si="59"/>
        <v>8.3950617283950617</v>
      </c>
      <c r="F19" s="19">
        <v>2.8</v>
      </c>
      <c r="G19" s="4">
        <f t="shared" si="60"/>
        <v>7.8212290502793298</v>
      </c>
      <c r="H19" s="19">
        <v>2.8</v>
      </c>
      <c r="I19" s="4">
        <f t="shared" si="61"/>
        <v>7.5471698113207548</v>
      </c>
      <c r="J19" s="19">
        <v>2.2999999999999998</v>
      </c>
      <c r="K19" s="4">
        <f t="shared" si="62"/>
        <v>6.0209424083769632</v>
      </c>
      <c r="L19" s="19">
        <v>2.4</v>
      </c>
      <c r="M19" s="4">
        <f t="shared" si="63"/>
        <v>6.2176165803108807</v>
      </c>
      <c r="N19" s="19">
        <v>3.9</v>
      </c>
      <c r="O19" s="4">
        <f t="shared" si="64"/>
        <v>11.079545454545453</v>
      </c>
      <c r="P19" s="19">
        <v>3.2</v>
      </c>
      <c r="Q19" s="4">
        <f t="shared" si="65"/>
        <v>8.2051282051282044</v>
      </c>
      <c r="R19" s="19">
        <v>2.4</v>
      </c>
      <c r="S19" s="4">
        <f t="shared" si="66"/>
        <v>5.9701492537313428</v>
      </c>
      <c r="T19" s="19">
        <v>3</v>
      </c>
      <c r="U19" s="4">
        <f t="shared" si="67"/>
        <v>7.8947368421052628</v>
      </c>
      <c r="V19" s="19"/>
      <c r="W19" s="4" t="str">
        <f t="shared" si="68"/>
        <v/>
      </c>
      <c r="X19" s="19"/>
      <c r="Y19" s="4" t="str">
        <f t="shared" si="69"/>
        <v/>
      </c>
      <c r="Z19" s="19"/>
      <c r="AA19" s="4" t="str">
        <f t="shared" si="70"/>
        <v/>
      </c>
      <c r="AB19" s="19"/>
      <c r="AC19" s="4" t="str">
        <f t="shared" si="71"/>
        <v/>
      </c>
      <c r="AD19" s="19"/>
      <c r="AE19" s="4" t="str">
        <f t="shared" si="72"/>
        <v/>
      </c>
      <c r="AF19" s="19"/>
      <c r="AG19" s="4" t="str">
        <f t="shared" si="73"/>
        <v/>
      </c>
      <c r="AH19" s="19"/>
      <c r="AI19" s="4" t="str">
        <f t="shared" si="74"/>
        <v/>
      </c>
      <c r="AJ19" s="19"/>
      <c r="AK19" s="4" t="str">
        <f t="shared" si="75"/>
        <v/>
      </c>
      <c r="AL19" s="19"/>
      <c r="AM19" s="4" t="str">
        <f t="shared" si="76"/>
        <v/>
      </c>
      <c r="AN19" s="19"/>
      <c r="AO19" s="4" t="str">
        <f t="shared" si="77"/>
        <v/>
      </c>
      <c r="AP19" s="19"/>
      <c r="AQ19" s="4" t="str">
        <f t="shared" si="78"/>
        <v/>
      </c>
      <c r="AR19" s="19"/>
      <c r="AS19" s="4" t="str">
        <f t="shared" si="79"/>
        <v/>
      </c>
      <c r="AT19" s="19"/>
      <c r="AU19" s="4" t="str">
        <f t="shared" si="80"/>
        <v/>
      </c>
      <c r="AV19" s="19"/>
      <c r="AW19" s="4" t="str">
        <f t="shared" si="81"/>
        <v/>
      </c>
      <c r="AX19" s="19"/>
      <c r="AY19" s="4" t="str">
        <f t="shared" si="82"/>
        <v/>
      </c>
      <c r="AZ19" s="19"/>
      <c r="BA19" s="4" t="str">
        <f t="shared" si="83"/>
        <v/>
      </c>
      <c r="BB19" s="19"/>
      <c r="BC19" s="4" t="str">
        <f t="shared" si="84"/>
        <v/>
      </c>
      <c r="BD19" s="19"/>
      <c r="BE19" s="4" t="str">
        <f t="shared" si="85"/>
        <v/>
      </c>
      <c r="BF19" s="19"/>
      <c r="BG19" s="4" t="str">
        <f t="shared" si="86"/>
        <v/>
      </c>
      <c r="BH19" s="19"/>
      <c r="BI19" s="4" t="str">
        <f t="shared" si="87"/>
        <v/>
      </c>
      <c r="BK19" s="57" t="s">
        <v>5</v>
      </c>
      <c r="BL19" s="30">
        <f t="shared" si="16"/>
        <v>10</v>
      </c>
      <c r="BM19" s="31">
        <f t="shared" si="17"/>
        <v>2.2999999999999998</v>
      </c>
      <c r="BN19" s="32" t="str">
        <f t="shared" si="18"/>
        <v>–</v>
      </c>
      <c r="BO19" s="33">
        <f t="shared" si="19"/>
        <v>3.9</v>
      </c>
      <c r="BP19" s="34">
        <f t="shared" si="20"/>
        <v>5.9701492537313428</v>
      </c>
      <c r="BQ19" s="35" t="str">
        <f t="shared" si="41"/>
        <v>–</v>
      </c>
      <c r="BR19" s="36">
        <f t="shared" si="21"/>
        <v>11.079545454545453</v>
      </c>
      <c r="BS19" s="37">
        <f t="shared" si="22"/>
        <v>2.9699999999999998</v>
      </c>
      <c r="BT19" s="38">
        <f t="shared" si="22"/>
        <v>7.8266162667526569</v>
      </c>
      <c r="BU19" s="32">
        <f t="shared" si="23"/>
        <v>0.5313504806936139</v>
      </c>
      <c r="BV19" s="39">
        <f t="shared" si="23"/>
        <v>1.5665027076018045</v>
      </c>
      <c r="BW19" s="32">
        <f t="shared" si="24"/>
        <v>3.5</v>
      </c>
      <c r="BX19" s="35">
        <f t="shared" si="24"/>
        <v>9.1145833333333339</v>
      </c>
    </row>
    <row r="20" spans="1:76" ht="16.5" customHeight="1" x14ac:dyDescent="0.2">
      <c r="A20" s="10" t="s">
        <v>6</v>
      </c>
      <c r="B20" s="19">
        <v>4.5</v>
      </c>
      <c r="C20" s="4">
        <f t="shared" si="58"/>
        <v>11.71875</v>
      </c>
      <c r="D20" s="19">
        <v>3.9</v>
      </c>
      <c r="E20" s="4">
        <f t="shared" si="59"/>
        <v>9.6296296296296298</v>
      </c>
      <c r="F20" s="19">
        <v>3.3</v>
      </c>
      <c r="G20" s="4">
        <f t="shared" si="60"/>
        <v>9.2178770949720672</v>
      </c>
      <c r="H20" s="19">
        <v>4.0999999999999996</v>
      </c>
      <c r="I20" s="4">
        <f t="shared" si="61"/>
        <v>11.051212938005389</v>
      </c>
      <c r="J20" s="19">
        <v>4.5</v>
      </c>
      <c r="K20" s="4">
        <f t="shared" si="62"/>
        <v>11.780104712041883</v>
      </c>
      <c r="L20" s="19">
        <v>3.4</v>
      </c>
      <c r="M20" s="4">
        <f t="shared" si="63"/>
        <v>8.8082901554404138</v>
      </c>
      <c r="N20" s="19">
        <v>3.5</v>
      </c>
      <c r="O20" s="4">
        <f t="shared" si="64"/>
        <v>9.9431818181818183</v>
      </c>
      <c r="P20" s="19">
        <v>3.6</v>
      </c>
      <c r="Q20" s="4">
        <f t="shared" si="65"/>
        <v>9.2307692307692317</v>
      </c>
      <c r="R20" s="19">
        <v>3.7</v>
      </c>
      <c r="S20" s="4">
        <f t="shared" si="66"/>
        <v>9.2039800995024876</v>
      </c>
      <c r="T20" s="19">
        <v>3.3</v>
      </c>
      <c r="U20" s="4">
        <f t="shared" si="67"/>
        <v>8.6842105263157894</v>
      </c>
      <c r="V20" s="19"/>
      <c r="W20" s="4" t="str">
        <f t="shared" si="68"/>
        <v/>
      </c>
      <c r="X20" s="19"/>
      <c r="Y20" s="4" t="str">
        <f t="shared" si="69"/>
        <v/>
      </c>
      <c r="Z20" s="19"/>
      <c r="AA20" s="4" t="str">
        <f t="shared" si="70"/>
        <v/>
      </c>
      <c r="AB20" s="19"/>
      <c r="AC20" s="4" t="str">
        <f t="shared" si="71"/>
        <v/>
      </c>
      <c r="AD20" s="19"/>
      <c r="AE20" s="4" t="str">
        <f t="shared" si="72"/>
        <v/>
      </c>
      <c r="AF20" s="19"/>
      <c r="AG20" s="4" t="str">
        <f t="shared" si="73"/>
        <v/>
      </c>
      <c r="AH20" s="19"/>
      <c r="AI20" s="4" t="str">
        <f t="shared" si="74"/>
        <v/>
      </c>
      <c r="AJ20" s="19"/>
      <c r="AK20" s="4" t="str">
        <f t="shared" si="75"/>
        <v/>
      </c>
      <c r="AL20" s="19"/>
      <c r="AM20" s="4" t="str">
        <f t="shared" si="76"/>
        <v/>
      </c>
      <c r="AN20" s="19"/>
      <c r="AO20" s="4" t="str">
        <f t="shared" si="77"/>
        <v/>
      </c>
      <c r="AP20" s="19"/>
      <c r="AQ20" s="4" t="str">
        <f t="shared" si="78"/>
        <v/>
      </c>
      <c r="AR20" s="19"/>
      <c r="AS20" s="4" t="str">
        <f t="shared" si="79"/>
        <v/>
      </c>
      <c r="AT20" s="19"/>
      <c r="AU20" s="4" t="str">
        <f t="shared" si="80"/>
        <v/>
      </c>
      <c r="AV20" s="19"/>
      <c r="AW20" s="4" t="str">
        <f t="shared" si="81"/>
        <v/>
      </c>
      <c r="AX20" s="19"/>
      <c r="AY20" s="4" t="str">
        <f t="shared" si="82"/>
        <v/>
      </c>
      <c r="AZ20" s="19"/>
      <c r="BA20" s="4" t="str">
        <f t="shared" si="83"/>
        <v/>
      </c>
      <c r="BB20" s="19"/>
      <c r="BC20" s="4" t="str">
        <f t="shared" si="84"/>
        <v/>
      </c>
      <c r="BD20" s="19"/>
      <c r="BE20" s="4" t="str">
        <f t="shared" si="85"/>
        <v/>
      </c>
      <c r="BF20" s="19"/>
      <c r="BG20" s="4" t="str">
        <f t="shared" si="86"/>
        <v/>
      </c>
      <c r="BH20" s="19"/>
      <c r="BI20" s="4" t="str">
        <f t="shared" si="87"/>
        <v/>
      </c>
      <c r="BK20" s="57" t="s">
        <v>6</v>
      </c>
      <c r="BL20" s="30">
        <f t="shared" si="16"/>
        <v>10</v>
      </c>
      <c r="BM20" s="31">
        <f t="shared" si="17"/>
        <v>3.3</v>
      </c>
      <c r="BN20" s="32" t="str">
        <f t="shared" si="18"/>
        <v>–</v>
      </c>
      <c r="BO20" s="33">
        <f t="shared" si="19"/>
        <v>4.5</v>
      </c>
      <c r="BP20" s="34">
        <f t="shared" si="20"/>
        <v>8.6842105263157894</v>
      </c>
      <c r="BQ20" s="35" t="str">
        <f t="shared" si="41"/>
        <v>–</v>
      </c>
      <c r="BR20" s="36">
        <f t="shared" si="21"/>
        <v>11.780104712041883</v>
      </c>
      <c r="BS20" s="37">
        <f t="shared" si="22"/>
        <v>3.78</v>
      </c>
      <c r="BT20" s="38">
        <f t="shared" si="22"/>
        <v>9.9268006204858708</v>
      </c>
      <c r="BU20" s="32">
        <f t="shared" si="23"/>
        <v>0.4565571644870422</v>
      </c>
      <c r="BV20" s="39">
        <f t="shared" si="23"/>
        <v>1.1692019217469947</v>
      </c>
      <c r="BW20" s="32">
        <f t="shared" si="24"/>
        <v>4.5</v>
      </c>
      <c r="BX20" s="35">
        <f t="shared" si="24"/>
        <v>11.71875</v>
      </c>
    </row>
    <row r="21" spans="1:76" ht="16.5" customHeight="1" x14ac:dyDescent="0.2">
      <c r="A21" s="10" t="s">
        <v>7</v>
      </c>
      <c r="B21" s="19">
        <v>9</v>
      </c>
      <c r="C21" s="4" t="s">
        <v>3</v>
      </c>
      <c r="D21" s="19">
        <v>9</v>
      </c>
      <c r="E21" s="4" t="s">
        <v>3</v>
      </c>
      <c r="F21" s="19">
        <v>9</v>
      </c>
      <c r="G21" s="4" t="s">
        <v>3</v>
      </c>
      <c r="H21" s="19">
        <v>10</v>
      </c>
      <c r="I21" s="4" t="s">
        <v>3</v>
      </c>
      <c r="J21" s="19">
        <v>9</v>
      </c>
      <c r="K21" s="4" t="s">
        <v>3</v>
      </c>
      <c r="L21" s="19">
        <v>10</v>
      </c>
      <c r="M21" s="4" t="s">
        <v>3</v>
      </c>
      <c r="N21" s="19">
        <v>10</v>
      </c>
      <c r="O21" s="4" t="s">
        <v>3</v>
      </c>
      <c r="P21" s="19">
        <v>12</v>
      </c>
      <c r="Q21" s="4" t="s">
        <v>3</v>
      </c>
      <c r="R21" s="19">
        <v>10</v>
      </c>
      <c r="S21" s="4" t="s">
        <v>3</v>
      </c>
      <c r="T21" s="19">
        <v>8</v>
      </c>
      <c r="U21" s="4" t="s">
        <v>3</v>
      </c>
      <c r="V21" s="19"/>
      <c r="W21" s="4" t="s">
        <v>3</v>
      </c>
      <c r="X21" s="19"/>
      <c r="Y21" s="4" t="s">
        <v>3</v>
      </c>
      <c r="Z21" s="19"/>
      <c r="AA21" s="4" t="s">
        <v>3</v>
      </c>
      <c r="AB21" s="19"/>
      <c r="AC21" s="4" t="s">
        <v>3</v>
      </c>
      <c r="AD21" s="19"/>
      <c r="AE21" s="4" t="s">
        <v>3</v>
      </c>
      <c r="AF21" s="19"/>
      <c r="AG21" s="4" t="s">
        <v>3</v>
      </c>
      <c r="AH21" s="19"/>
      <c r="AI21" s="4" t="s">
        <v>3</v>
      </c>
      <c r="AJ21" s="19"/>
      <c r="AK21" s="4" t="s">
        <v>3</v>
      </c>
      <c r="AL21" s="19"/>
      <c r="AM21" s="4" t="s">
        <v>3</v>
      </c>
      <c r="AN21" s="19"/>
      <c r="AO21" s="4" t="s">
        <v>3</v>
      </c>
      <c r="AP21" s="19"/>
      <c r="AQ21" s="4" t="s">
        <v>3</v>
      </c>
      <c r="AR21" s="19"/>
      <c r="AS21" s="4" t="s">
        <v>3</v>
      </c>
      <c r="AT21" s="19"/>
      <c r="AU21" s="4" t="s">
        <v>3</v>
      </c>
      <c r="AV21" s="19"/>
      <c r="AW21" s="4" t="s">
        <v>3</v>
      </c>
      <c r="AX21" s="19"/>
      <c r="AY21" s="4" t="s">
        <v>3</v>
      </c>
      <c r="AZ21" s="19"/>
      <c r="BA21" s="4" t="s">
        <v>3</v>
      </c>
      <c r="BB21" s="19"/>
      <c r="BC21" s="4" t="s">
        <v>3</v>
      </c>
      <c r="BD21" s="19"/>
      <c r="BE21" s="4" t="s">
        <v>3</v>
      </c>
      <c r="BF21" s="19"/>
      <c r="BG21" s="4" t="s">
        <v>3</v>
      </c>
      <c r="BH21" s="19"/>
      <c r="BI21" s="4" t="s">
        <v>3</v>
      </c>
      <c r="BK21" s="57" t="s">
        <v>7</v>
      </c>
      <c r="BL21" s="30">
        <f t="shared" si="16"/>
        <v>10</v>
      </c>
      <c r="BM21" s="21">
        <f t="shared" si="17"/>
        <v>8</v>
      </c>
      <c r="BN21" s="22" t="str">
        <f t="shared" si="18"/>
        <v>–</v>
      </c>
      <c r="BO21" s="23">
        <f t="shared" si="19"/>
        <v>12</v>
      </c>
      <c r="BP21" s="24" t="str">
        <f t="shared" si="20"/>
        <v/>
      </c>
      <c r="BQ21" s="6" t="s">
        <v>3</v>
      </c>
      <c r="BR21" s="26" t="str">
        <f t="shared" si="21"/>
        <v/>
      </c>
      <c r="BS21" s="37">
        <f t="shared" si="22"/>
        <v>9.6</v>
      </c>
      <c r="BT21" s="28" t="s">
        <v>3</v>
      </c>
      <c r="BU21" s="32">
        <f t="shared" si="23"/>
        <v>1.0749676997731388</v>
      </c>
      <c r="BV21" s="29" t="s">
        <v>3</v>
      </c>
      <c r="BW21" s="22">
        <f t="shared" si="24"/>
        <v>9</v>
      </c>
      <c r="BX21" s="25" t="s">
        <v>3</v>
      </c>
    </row>
    <row r="22" spans="1:76" ht="16.5" customHeight="1" x14ac:dyDescent="0.2">
      <c r="A22" s="15" t="s">
        <v>14</v>
      </c>
      <c r="B22" s="17"/>
      <c r="C22" s="3"/>
      <c r="D22" s="17"/>
      <c r="E22" s="3"/>
      <c r="F22" s="17"/>
      <c r="G22" s="3"/>
      <c r="H22" s="17"/>
      <c r="I22" s="3"/>
      <c r="J22" s="17"/>
      <c r="K22" s="3"/>
      <c r="L22" s="17"/>
      <c r="M22" s="3"/>
      <c r="N22" s="17"/>
      <c r="O22" s="3"/>
      <c r="P22" s="17"/>
      <c r="Q22" s="3"/>
      <c r="R22" s="17"/>
      <c r="S22" s="3"/>
      <c r="T22" s="17"/>
      <c r="U22" s="3"/>
      <c r="V22" s="17"/>
      <c r="W22" s="3"/>
      <c r="X22" s="17"/>
      <c r="Y22" s="3"/>
      <c r="Z22" s="17"/>
      <c r="AA22" s="3"/>
      <c r="AB22" s="17"/>
      <c r="AC22" s="3"/>
      <c r="AD22" s="17"/>
      <c r="AE22" s="3"/>
      <c r="AF22" s="17"/>
      <c r="AG22" s="3"/>
      <c r="AH22" s="17"/>
      <c r="AI22" s="3"/>
      <c r="AJ22" s="17"/>
      <c r="AK22" s="3"/>
      <c r="AL22" s="17"/>
      <c r="AM22" s="3"/>
      <c r="AN22" s="17"/>
      <c r="AO22" s="3"/>
      <c r="AP22" s="17"/>
      <c r="AQ22" s="3"/>
      <c r="AR22" s="17"/>
      <c r="AS22" s="3"/>
      <c r="AT22" s="17"/>
      <c r="AU22" s="3"/>
      <c r="AV22" s="17"/>
      <c r="AW22" s="3"/>
      <c r="AX22" s="17"/>
      <c r="AY22" s="3"/>
      <c r="AZ22" s="17"/>
      <c r="BA22" s="3"/>
      <c r="BB22" s="17"/>
      <c r="BC22" s="3"/>
      <c r="BD22" s="17"/>
      <c r="BE22" s="3"/>
      <c r="BF22" s="17"/>
      <c r="BG22" s="3"/>
      <c r="BH22" s="17"/>
      <c r="BI22" s="3"/>
      <c r="BK22" s="56" t="s">
        <v>14</v>
      </c>
      <c r="BL22" s="30"/>
      <c r="BM22" s="31"/>
      <c r="BN22" s="32"/>
      <c r="BO22" s="33"/>
      <c r="BP22" s="34"/>
      <c r="BQ22" s="35"/>
      <c r="BR22" s="36"/>
      <c r="BS22" s="37"/>
      <c r="BT22" s="38"/>
      <c r="BU22" s="32"/>
      <c r="BV22" s="39"/>
      <c r="BW22" s="32"/>
      <c r="BX22" s="35"/>
    </row>
    <row r="23" spans="1:76" ht="16.5" customHeight="1" x14ac:dyDescent="0.2">
      <c r="A23" s="10" t="s">
        <v>26</v>
      </c>
      <c r="B23" s="19">
        <v>11.1</v>
      </c>
      <c r="C23" s="4">
        <f>IF(AND((B23&gt;0),(B$4&gt;0)),(B23/B$4*100),"")</f>
        <v>28.90625</v>
      </c>
      <c r="D23" s="19">
        <v>11.9</v>
      </c>
      <c r="E23" s="4">
        <f>IF(AND((D23&gt;0),(D$4&gt;0)),(D23/D$4*100),"")</f>
        <v>29.382716049382719</v>
      </c>
      <c r="F23" s="19">
        <v>10.199999999999999</v>
      </c>
      <c r="G23" s="4">
        <f>IF(AND((F23&gt;0),(F$4&gt;0)),(F23/F$4*100),"")</f>
        <v>28.491620111731841</v>
      </c>
      <c r="H23" s="19">
        <v>11.1</v>
      </c>
      <c r="I23" s="4">
        <f>IF(AND((H23&gt;0),(H$4&gt;0)),(H23/H$4*100),"")</f>
        <v>29.919137466307276</v>
      </c>
      <c r="J23" s="19">
        <v>11.5</v>
      </c>
      <c r="K23" s="4">
        <f>IF(AND((J23&gt;0),(J$4&gt;0)),(J23/J$4*100),"")</f>
        <v>30.104712041884813</v>
      </c>
      <c r="L23" s="19">
        <v>10.8</v>
      </c>
      <c r="M23" s="4">
        <f>IF(AND((L23&gt;0),(L$4&gt;0)),(L23/L$4*100),"")</f>
        <v>27.979274611398964</v>
      </c>
      <c r="N23" s="19">
        <v>11.4</v>
      </c>
      <c r="O23" s="4">
        <f>IF(AND((N23&gt;0),(N$4&gt;0)),(N23/N$4*100),"")</f>
        <v>32.386363636363633</v>
      </c>
      <c r="P23" s="19">
        <v>10.3</v>
      </c>
      <c r="Q23" s="4">
        <f>IF(AND((P23&gt;0),(P$4&gt;0)),(P23/P$4*100),"")</f>
        <v>26.410256410256412</v>
      </c>
      <c r="R23" s="19">
        <v>11.8</v>
      </c>
      <c r="S23" s="4">
        <f>IF(AND((R23&gt;0),(R$4&gt;0)),(R23/R$4*100),"")</f>
        <v>29.35323383084577</v>
      </c>
      <c r="T23" s="19">
        <v>11.4</v>
      </c>
      <c r="U23" s="4">
        <f>IF(AND((T23&gt;0),(T$4&gt;0)),(T23/T$4*100),"")</f>
        <v>30</v>
      </c>
      <c r="V23" s="19"/>
      <c r="W23" s="4" t="str">
        <f>IF(AND((V23&gt;0),(V$4&gt;0)),(V23/V$4*100),"")</f>
        <v/>
      </c>
      <c r="X23" s="19"/>
      <c r="Y23" s="4" t="str">
        <f>IF(AND((X23&gt;0),(X$4&gt;0)),(X23/X$4*100),"")</f>
        <v/>
      </c>
      <c r="Z23" s="19"/>
      <c r="AA23" s="4" t="str">
        <f>IF(AND((Z23&gt;0),(Z$4&gt;0)),(Z23/Z$4*100),"")</f>
        <v/>
      </c>
      <c r="AB23" s="19"/>
      <c r="AC23" s="4" t="str">
        <f>IF(AND((AB23&gt;0),(AB$4&gt;0)),(AB23/AB$4*100),"")</f>
        <v/>
      </c>
      <c r="AD23" s="19"/>
      <c r="AE23" s="4" t="str">
        <f t="shared" ref="AE23:AE24" si="88">IF(AND((AD23&gt;0),(AD$4&gt;0)),(AD23/AD$4*100),"")</f>
        <v/>
      </c>
      <c r="AF23" s="19"/>
      <c r="AG23" s="4" t="str">
        <f t="shared" ref="AG23:AG24" si="89">IF(AND((AF23&gt;0),(AF$4&gt;0)),(AF23/AF$4*100),"")</f>
        <v/>
      </c>
      <c r="AH23" s="19"/>
      <c r="AI23" s="4" t="str">
        <f t="shared" ref="AI23:AI24" si="90">IF(AND((AH23&gt;0),(AH$4&gt;0)),(AH23/AH$4*100),"")</f>
        <v/>
      </c>
      <c r="AJ23" s="19"/>
      <c r="AK23" s="4" t="str">
        <f t="shared" ref="AK23:AK24" si="91">IF(AND((AJ23&gt;0),(AJ$4&gt;0)),(AJ23/AJ$4*100),"")</f>
        <v/>
      </c>
      <c r="AL23" s="19"/>
      <c r="AM23" s="4" t="str">
        <f t="shared" ref="AM23:AM24" si="92">IF(AND((AL23&gt;0),(AL$4&gt;0)),(AL23/AL$4*100),"")</f>
        <v/>
      </c>
      <c r="AN23" s="19"/>
      <c r="AO23" s="4" t="str">
        <f t="shared" ref="AO23:AO24" si="93">IF(AND((AN23&gt;0),(AN$4&gt;0)),(AN23/AN$4*100),"")</f>
        <v/>
      </c>
      <c r="AP23" s="19"/>
      <c r="AQ23" s="4" t="str">
        <f t="shared" ref="AQ23:AQ24" si="94">IF(AND((AP23&gt;0),(AP$4&gt;0)),(AP23/AP$4*100),"")</f>
        <v/>
      </c>
      <c r="AR23" s="19"/>
      <c r="AS23" s="4" t="str">
        <f t="shared" ref="AS23:AS24" si="95">IF(AND((AR23&gt;0),(AR$4&gt;0)),(AR23/AR$4*100),"")</f>
        <v/>
      </c>
      <c r="AT23" s="19"/>
      <c r="AU23" s="4" t="str">
        <f t="shared" ref="AU23:AU24" si="96">IF(AND((AT23&gt;0),(AT$4&gt;0)),(AT23/AT$4*100),"")</f>
        <v/>
      </c>
      <c r="AV23" s="19"/>
      <c r="AW23" s="4" t="str">
        <f t="shared" ref="AW23:AW24" si="97">IF(AND((AV23&gt;0),(AV$4&gt;0)),(AV23/AV$4*100),"")</f>
        <v/>
      </c>
      <c r="AX23" s="19"/>
      <c r="AY23" s="4" t="str">
        <f t="shared" ref="AY23:AY24" si="98">IF(AND((AX23&gt;0),(AX$4&gt;0)),(AX23/AX$4*100),"")</f>
        <v/>
      </c>
      <c r="AZ23" s="19"/>
      <c r="BA23" s="4" t="str">
        <f t="shared" ref="BA23:BA24" si="99">IF(AND((AZ23&gt;0),(AZ$4&gt;0)),(AZ23/AZ$4*100),"")</f>
        <v/>
      </c>
      <c r="BB23" s="19"/>
      <c r="BC23" s="4" t="str">
        <f t="shared" ref="BC23:BC24" si="100">IF(AND((BB23&gt;0),(BB$4&gt;0)),(BB23/BB$4*100),"")</f>
        <v/>
      </c>
      <c r="BD23" s="19"/>
      <c r="BE23" s="4" t="str">
        <f t="shared" ref="BE23:BE24" si="101">IF(AND((BD23&gt;0),(BD$4&gt;0)),(BD23/BD$4*100),"")</f>
        <v/>
      </c>
      <c r="BF23" s="19"/>
      <c r="BG23" s="4" t="str">
        <f t="shared" ref="BG23:BG24" si="102">IF(AND((BF23&gt;0),(BF$4&gt;0)),(BF23/BF$4*100),"")</f>
        <v/>
      </c>
      <c r="BH23" s="19"/>
      <c r="BI23" s="4" t="str">
        <f t="shared" ref="BI23:BI24" si="103">IF(AND((BH23&gt;0),(BH$4&gt;0)),(BH23/BH$4*100),"")</f>
        <v/>
      </c>
      <c r="BK23" s="57" t="s">
        <v>26</v>
      </c>
      <c r="BL23" s="30">
        <f t="shared" si="16"/>
        <v>10</v>
      </c>
      <c r="BM23" s="31">
        <f t="shared" si="17"/>
        <v>10.199999999999999</v>
      </c>
      <c r="BN23" s="32" t="str">
        <f t="shared" si="18"/>
        <v>–</v>
      </c>
      <c r="BO23" s="33">
        <f t="shared" si="19"/>
        <v>11.9</v>
      </c>
      <c r="BP23" s="34">
        <f t="shared" si="20"/>
        <v>26.410256410256412</v>
      </c>
      <c r="BQ23" s="35" t="str">
        <f t="shared" si="41"/>
        <v>–</v>
      </c>
      <c r="BR23" s="36">
        <f t="shared" si="21"/>
        <v>32.386363636363633</v>
      </c>
      <c r="BS23" s="37">
        <f t="shared" si="22"/>
        <v>11.150000000000002</v>
      </c>
      <c r="BT23" s="38">
        <f t="shared" si="22"/>
        <v>29.293356415817147</v>
      </c>
      <c r="BU23" s="32">
        <f t="shared" si="23"/>
        <v>0.57590508477236657</v>
      </c>
      <c r="BV23" s="39">
        <f t="shared" si="23"/>
        <v>1.562022131536468</v>
      </c>
      <c r="BW23" s="32">
        <f t="shared" si="24"/>
        <v>11.1</v>
      </c>
      <c r="BX23" s="35">
        <f t="shared" si="24"/>
        <v>28.90625</v>
      </c>
    </row>
    <row r="24" spans="1:76" ht="16.5" customHeight="1" x14ac:dyDescent="0.2">
      <c r="A24" s="10" t="s">
        <v>27</v>
      </c>
      <c r="B24" s="19">
        <v>1.9</v>
      </c>
      <c r="C24" s="4">
        <f>IF(AND((B24&gt;0),(B$4&gt;0)),(B24/B$4*100),"")</f>
        <v>4.9479166666666661</v>
      </c>
      <c r="D24" s="19">
        <v>1.9</v>
      </c>
      <c r="E24" s="4">
        <f>IF(AND((D24&gt;0),(D$4&gt;0)),(D24/D$4*100),"")</f>
        <v>4.6913580246913575</v>
      </c>
      <c r="F24" s="19"/>
      <c r="G24" s="4" t="str">
        <f>IF(AND((F24&gt;0),(F$4&gt;0)),(F24/F$4*100),"")</f>
        <v/>
      </c>
      <c r="H24" s="19"/>
      <c r="I24" s="4" t="str">
        <f>IF(AND((H24&gt;0),(H$4&gt;0)),(H24/H$4*100),"")</f>
        <v/>
      </c>
      <c r="J24" s="19">
        <v>1.8</v>
      </c>
      <c r="K24" s="4">
        <f>IF(AND((J24&gt;0),(J$4&gt;0)),(J24/J$4*100),"")</f>
        <v>4.7120418848167533</v>
      </c>
      <c r="L24" s="19">
        <v>1.2</v>
      </c>
      <c r="M24" s="4">
        <f>IF(AND((L24&gt;0),(L$4&gt;0)),(L24/L$4*100),"")</f>
        <v>3.1088082901554404</v>
      </c>
      <c r="N24" s="19">
        <v>2</v>
      </c>
      <c r="O24" s="4">
        <f>IF(AND((N24&gt;0),(N$4&gt;0)),(N24/N$4*100),"")</f>
        <v>5.6818181818181817</v>
      </c>
      <c r="P24" s="19"/>
      <c r="Q24" s="4" t="str">
        <f>IF(AND((P24&gt;0),(P$4&gt;0)),(P24/P$4*100),"")</f>
        <v/>
      </c>
      <c r="R24" s="19">
        <v>1.8</v>
      </c>
      <c r="S24" s="4">
        <f>IF(AND((R24&gt;0),(R$4&gt;0)),(R24/R$4*100),"")</f>
        <v>4.4776119402985071</v>
      </c>
      <c r="T24" s="19"/>
      <c r="U24" s="4" t="str">
        <f>IF(AND((T24&gt;0),(T$4&gt;0)),(T24/T$4*100),"")</f>
        <v/>
      </c>
      <c r="V24" s="19"/>
      <c r="W24" s="4" t="str">
        <f>IF(AND((V24&gt;0),(V$4&gt;0)),(V24/V$4*100),"")</f>
        <v/>
      </c>
      <c r="X24" s="19"/>
      <c r="Y24" s="4" t="str">
        <f>IF(AND((X24&gt;0),(X$4&gt;0)),(X24/X$4*100),"")</f>
        <v/>
      </c>
      <c r="Z24" s="19"/>
      <c r="AA24" s="4" t="str">
        <f>IF(AND((Z24&gt;0),(Z$4&gt;0)),(Z24/Z$4*100),"")</f>
        <v/>
      </c>
      <c r="AB24" s="19"/>
      <c r="AC24" s="4" t="str">
        <f>IF(AND((AB24&gt;0),(AB$4&gt;0)),(AB24/AB$4*100),"")</f>
        <v/>
      </c>
      <c r="AD24" s="19"/>
      <c r="AE24" s="4" t="str">
        <f t="shared" si="88"/>
        <v/>
      </c>
      <c r="AF24" s="19"/>
      <c r="AG24" s="4" t="str">
        <f t="shared" si="89"/>
        <v/>
      </c>
      <c r="AH24" s="19"/>
      <c r="AI24" s="4" t="str">
        <f t="shared" si="90"/>
        <v/>
      </c>
      <c r="AJ24" s="19"/>
      <c r="AK24" s="4" t="str">
        <f t="shared" si="91"/>
        <v/>
      </c>
      <c r="AL24" s="19"/>
      <c r="AM24" s="4" t="str">
        <f t="shared" si="92"/>
        <v/>
      </c>
      <c r="AN24" s="19"/>
      <c r="AO24" s="4" t="str">
        <f t="shared" si="93"/>
        <v/>
      </c>
      <c r="AP24" s="19"/>
      <c r="AQ24" s="4" t="str">
        <f t="shared" si="94"/>
        <v/>
      </c>
      <c r="AR24" s="19"/>
      <c r="AS24" s="4" t="str">
        <f t="shared" si="95"/>
        <v/>
      </c>
      <c r="AT24" s="19"/>
      <c r="AU24" s="4" t="str">
        <f t="shared" si="96"/>
        <v/>
      </c>
      <c r="AV24" s="19"/>
      <c r="AW24" s="4" t="str">
        <f t="shared" si="97"/>
        <v/>
      </c>
      <c r="AX24" s="19"/>
      <c r="AY24" s="4" t="str">
        <f t="shared" si="98"/>
        <v/>
      </c>
      <c r="AZ24" s="19"/>
      <c r="BA24" s="4" t="str">
        <f t="shared" si="99"/>
        <v/>
      </c>
      <c r="BB24" s="19"/>
      <c r="BC24" s="4" t="str">
        <f t="shared" si="100"/>
        <v/>
      </c>
      <c r="BD24" s="19"/>
      <c r="BE24" s="4" t="str">
        <f t="shared" si="101"/>
        <v/>
      </c>
      <c r="BF24" s="19"/>
      <c r="BG24" s="4" t="str">
        <f t="shared" si="102"/>
        <v/>
      </c>
      <c r="BH24" s="19"/>
      <c r="BI24" s="4" t="str">
        <f t="shared" si="103"/>
        <v/>
      </c>
      <c r="BK24" s="57" t="s">
        <v>27</v>
      </c>
      <c r="BL24" s="30">
        <f t="shared" si="16"/>
        <v>6</v>
      </c>
      <c r="BM24" s="31">
        <f t="shared" si="17"/>
        <v>1.2</v>
      </c>
      <c r="BN24" s="32" t="str">
        <f t="shared" si="18"/>
        <v>–</v>
      </c>
      <c r="BO24" s="33">
        <f t="shared" si="19"/>
        <v>2</v>
      </c>
      <c r="BP24" s="34">
        <f t="shared" si="20"/>
        <v>3.1088082901554404</v>
      </c>
      <c r="BQ24" s="35" t="str">
        <f t="shared" si="41"/>
        <v>–</v>
      </c>
      <c r="BR24" s="36">
        <f t="shared" si="21"/>
        <v>5.6818181818181817</v>
      </c>
      <c r="BS24" s="37">
        <f t="shared" si="22"/>
        <v>1.7666666666666668</v>
      </c>
      <c r="BT24" s="38">
        <f t="shared" si="22"/>
        <v>4.6032591647411509</v>
      </c>
      <c r="BU24" s="32">
        <f t="shared" si="23"/>
        <v>0.28751811537130334</v>
      </c>
      <c r="BV24" s="39">
        <f t="shared" si="23"/>
        <v>0.84271514497170552</v>
      </c>
      <c r="BW24" s="32">
        <f t="shared" si="24"/>
        <v>1.9</v>
      </c>
      <c r="BX24" s="35">
        <f t="shared" si="24"/>
        <v>4.9479166666666661</v>
      </c>
    </row>
    <row r="25" spans="1:76" ht="16.5" customHeight="1" x14ac:dyDescent="0.2">
      <c r="A25" s="10" t="s">
        <v>28</v>
      </c>
      <c r="B25" s="68">
        <f>IF(AND((B24&gt;0),(B23&gt;0)),(B24/B23),"")</f>
        <v>0.17117117117117117</v>
      </c>
      <c r="C25" s="4" t="s">
        <v>3</v>
      </c>
      <c r="D25" s="68">
        <f>IF(AND((D24&gt;0),(D23&gt;0)),(D24/D23),"")</f>
        <v>0.15966386554621848</v>
      </c>
      <c r="E25" s="4" t="s">
        <v>3</v>
      </c>
      <c r="F25" s="68" t="str">
        <f>IF(AND((F24&gt;0),(F23&gt;0)),(F24/F23),"")</f>
        <v/>
      </c>
      <c r="G25" s="4" t="s">
        <v>3</v>
      </c>
      <c r="H25" s="68" t="str">
        <f>IF(AND((H24&gt;0),(H23&gt;0)),(H24/H23),"")</f>
        <v/>
      </c>
      <c r="I25" s="4" t="s">
        <v>3</v>
      </c>
      <c r="J25" s="68">
        <f>IF(AND((J24&gt;0),(J23&gt;0)),(J24/J23),"")</f>
        <v>0.15652173913043479</v>
      </c>
      <c r="K25" s="4" t="s">
        <v>3</v>
      </c>
      <c r="L25" s="68">
        <f>IF(AND((L24&gt;0),(L23&gt;0)),(L24/L23),"")</f>
        <v>0.1111111111111111</v>
      </c>
      <c r="M25" s="4" t="s">
        <v>3</v>
      </c>
      <c r="N25" s="68">
        <f>IF(AND((N24&gt;0),(N23&gt;0)),(N24/N23),"")</f>
        <v>0.17543859649122806</v>
      </c>
      <c r="O25" s="4" t="s">
        <v>3</v>
      </c>
      <c r="P25" s="68" t="str">
        <f>IF(AND((P24&gt;0),(P23&gt;0)),(P24/P23),"")</f>
        <v/>
      </c>
      <c r="Q25" s="4" t="s">
        <v>3</v>
      </c>
      <c r="R25" s="68">
        <f>IF(AND((R24&gt;0),(R23&gt;0)),(R24/R23),"")</f>
        <v>0.15254237288135591</v>
      </c>
      <c r="S25" s="4" t="s">
        <v>3</v>
      </c>
      <c r="T25" s="68" t="str">
        <f>IF(AND((T24&gt;0),(T23&gt;0)),(T24/T23),"")</f>
        <v/>
      </c>
      <c r="U25" s="4" t="s">
        <v>3</v>
      </c>
      <c r="V25" s="68" t="str">
        <f>IF(AND((V24&gt;0),(V23&gt;0)),(V24/V23),"")</f>
        <v/>
      </c>
      <c r="W25" s="4" t="s">
        <v>3</v>
      </c>
      <c r="X25" s="68" t="str">
        <f>IF(AND((X24&gt;0),(X23&gt;0)),(X24/X23),"")</f>
        <v/>
      </c>
      <c r="Y25" s="4" t="s">
        <v>3</v>
      </c>
      <c r="Z25" s="68" t="str">
        <f>IF(AND((Z24&gt;0),(Z23&gt;0)),(Z24/Z23),"")</f>
        <v/>
      </c>
      <c r="AA25" s="4" t="s">
        <v>3</v>
      </c>
      <c r="AB25" s="68" t="str">
        <f>IF(AND((AB24&gt;0),(AB23&gt;0)),(AB24/AB23),"")</f>
        <v/>
      </c>
      <c r="AC25" s="4" t="s">
        <v>3</v>
      </c>
      <c r="AD25" s="68" t="str">
        <f t="shared" ref="AD25" si="104">IF(AND((AD24&gt;0),(AD23&gt;0)),(AD24/AD23),"")</f>
        <v/>
      </c>
      <c r="AE25" s="4" t="s">
        <v>3</v>
      </c>
      <c r="AF25" s="68" t="str">
        <f t="shared" ref="AF25" si="105">IF(AND((AF24&gt;0),(AF23&gt;0)),(AF24/AF23),"")</f>
        <v/>
      </c>
      <c r="AG25" s="4" t="s">
        <v>3</v>
      </c>
      <c r="AH25" s="68" t="str">
        <f t="shared" ref="AH25" si="106">IF(AND((AH24&gt;0),(AH23&gt;0)),(AH24/AH23),"")</f>
        <v/>
      </c>
      <c r="AI25" s="4" t="s">
        <v>3</v>
      </c>
      <c r="AJ25" s="68" t="str">
        <f t="shared" ref="AJ25" si="107">IF(AND((AJ24&gt;0),(AJ23&gt;0)),(AJ24/AJ23),"")</f>
        <v/>
      </c>
      <c r="AK25" s="4" t="s">
        <v>3</v>
      </c>
      <c r="AL25" s="68" t="str">
        <f t="shared" ref="AL25" si="108">IF(AND((AL24&gt;0),(AL23&gt;0)),(AL24/AL23),"")</f>
        <v/>
      </c>
      <c r="AM25" s="4" t="s">
        <v>3</v>
      </c>
      <c r="AN25" s="68" t="str">
        <f t="shared" ref="AN25" si="109">IF(AND((AN24&gt;0),(AN23&gt;0)),(AN24/AN23),"")</f>
        <v/>
      </c>
      <c r="AO25" s="4" t="s">
        <v>3</v>
      </c>
      <c r="AP25" s="68" t="str">
        <f t="shared" ref="AP25" si="110">IF(AND((AP24&gt;0),(AP23&gt;0)),(AP24/AP23),"")</f>
        <v/>
      </c>
      <c r="AQ25" s="4" t="s">
        <v>3</v>
      </c>
      <c r="AR25" s="68" t="str">
        <f t="shared" ref="AR25" si="111">IF(AND((AR24&gt;0),(AR23&gt;0)),(AR24/AR23),"")</f>
        <v/>
      </c>
      <c r="AS25" s="4" t="s">
        <v>3</v>
      </c>
      <c r="AT25" s="68" t="str">
        <f t="shared" ref="AT25" si="112">IF(AND((AT24&gt;0),(AT23&gt;0)),(AT24/AT23),"")</f>
        <v/>
      </c>
      <c r="AU25" s="4" t="s">
        <v>3</v>
      </c>
      <c r="AV25" s="68" t="str">
        <f t="shared" ref="AV25" si="113">IF(AND((AV24&gt;0),(AV23&gt;0)),(AV24/AV23),"")</f>
        <v/>
      </c>
      <c r="AW25" s="4" t="s">
        <v>3</v>
      </c>
      <c r="AX25" s="68" t="str">
        <f t="shared" ref="AX25" si="114">IF(AND((AX24&gt;0),(AX23&gt;0)),(AX24/AX23),"")</f>
        <v/>
      </c>
      <c r="AY25" s="4" t="s">
        <v>3</v>
      </c>
      <c r="AZ25" s="68" t="str">
        <f t="shared" ref="AZ25" si="115">IF(AND((AZ24&gt;0),(AZ23&gt;0)),(AZ24/AZ23),"")</f>
        <v/>
      </c>
      <c r="BA25" s="4" t="s">
        <v>3</v>
      </c>
      <c r="BB25" s="68" t="str">
        <f t="shared" ref="BB25" si="116">IF(AND((BB24&gt;0),(BB23&gt;0)),(BB24/BB23),"")</f>
        <v/>
      </c>
      <c r="BC25" s="4" t="s">
        <v>3</v>
      </c>
      <c r="BD25" s="68" t="str">
        <f t="shared" ref="BD25" si="117">IF(AND((BD24&gt;0),(BD23&gt;0)),(BD24/BD23),"")</f>
        <v/>
      </c>
      <c r="BE25" s="4" t="s">
        <v>3</v>
      </c>
      <c r="BF25" s="68" t="str">
        <f t="shared" ref="BF25" si="118">IF(AND((BF24&gt;0),(BF23&gt;0)),(BF24/BF23),"")</f>
        <v/>
      </c>
      <c r="BG25" s="4" t="s">
        <v>3</v>
      </c>
      <c r="BH25" s="68" t="str">
        <f t="shared" ref="BH25" si="119">IF(AND((BH24&gt;0),(BH23&gt;0)),(BH24/BH23),"")</f>
        <v/>
      </c>
      <c r="BI25" s="4" t="s">
        <v>3</v>
      </c>
      <c r="BK25" s="57" t="s">
        <v>28</v>
      </c>
      <c r="BL25" s="30">
        <f t="shared" si="16"/>
        <v>6</v>
      </c>
      <c r="BM25" s="40">
        <f t="shared" si="17"/>
        <v>0.1111111111111111</v>
      </c>
      <c r="BN25" s="22" t="str">
        <f t="shared" si="18"/>
        <v>–</v>
      </c>
      <c r="BO25" s="41">
        <f t="shared" si="19"/>
        <v>0.17543859649122806</v>
      </c>
      <c r="BP25" s="24" t="str">
        <f t="shared" si="20"/>
        <v/>
      </c>
      <c r="BQ25" s="6" t="s">
        <v>3</v>
      </c>
      <c r="BR25" s="26" t="str">
        <f t="shared" si="21"/>
        <v/>
      </c>
      <c r="BS25" s="42">
        <f t="shared" si="22"/>
        <v>0.15440814272191991</v>
      </c>
      <c r="BT25" s="28" t="s">
        <v>3</v>
      </c>
      <c r="BU25" s="43">
        <f t="shared" si="23"/>
        <v>2.2949871738738439E-2</v>
      </c>
      <c r="BV25" s="29" t="s">
        <v>3</v>
      </c>
      <c r="BW25" s="22">
        <f t="shared" si="24"/>
        <v>0.17117117117117117</v>
      </c>
      <c r="BX25" s="25" t="s">
        <v>3</v>
      </c>
    </row>
    <row r="26" spans="1:76" ht="16.5" customHeight="1" x14ac:dyDescent="0.2">
      <c r="A26" s="15" t="s">
        <v>15</v>
      </c>
      <c r="B26" s="17"/>
      <c r="C26" s="3"/>
      <c r="D26" s="17"/>
      <c r="E26" s="3"/>
      <c r="F26" s="17"/>
      <c r="G26" s="3"/>
      <c r="H26" s="17"/>
      <c r="I26" s="3"/>
      <c r="J26" s="17"/>
      <c r="K26" s="3"/>
      <c r="L26" s="17"/>
      <c r="M26" s="3"/>
      <c r="N26" s="17"/>
      <c r="O26" s="3"/>
      <c r="P26" s="17"/>
      <c r="Q26" s="3"/>
      <c r="R26" s="17"/>
      <c r="S26" s="3"/>
      <c r="T26" s="17"/>
      <c r="U26" s="3"/>
      <c r="V26" s="17"/>
      <c r="W26" s="3"/>
      <c r="X26" s="17"/>
      <c r="Y26" s="3"/>
      <c r="Z26" s="17"/>
      <c r="AA26" s="3"/>
      <c r="AB26" s="17"/>
      <c r="AC26" s="3"/>
      <c r="AD26" s="17"/>
      <c r="AE26" s="3"/>
      <c r="AF26" s="17"/>
      <c r="AG26" s="3"/>
      <c r="AH26" s="17"/>
      <c r="AI26" s="3"/>
      <c r="AJ26" s="17"/>
      <c r="AK26" s="3"/>
      <c r="AL26" s="17"/>
      <c r="AM26" s="3"/>
      <c r="AN26" s="17"/>
      <c r="AO26" s="3"/>
      <c r="AP26" s="17"/>
      <c r="AQ26" s="3"/>
      <c r="AR26" s="17"/>
      <c r="AS26" s="3"/>
      <c r="AT26" s="17"/>
      <c r="AU26" s="3"/>
      <c r="AV26" s="17"/>
      <c r="AW26" s="3"/>
      <c r="AX26" s="17"/>
      <c r="AY26" s="3"/>
      <c r="AZ26" s="17"/>
      <c r="BA26" s="3"/>
      <c r="BB26" s="17"/>
      <c r="BC26" s="3"/>
      <c r="BD26" s="17"/>
      <c r="BE26" s="3"/>
      <c r="BF26" s="17"/>
      <c r="BG26" s="3"/>
      <c r="BH26" s="17"/>
      <c r="BI26" s="3"/>
      <c r="BK26" s="56" t="s">
        <v>15</v>
      </c>
      <c r="BL26" s="30"/>
      <c r="BM26" s="21"/>
      <c r="BN26" s="22"/>
      <c r="BO26" s="23"/>
      <c r="BP26" s="24"/>
      <c r="BQ26" s="25"/>
      <c r="BR26" s="26"/>
      <c r="BS26" s="27"/>
      <c r="BT26" s="28"/>
      <c r="BU26" s="22"/>
      <c r="BV26" s="29"/>
      <c r="BW26" s="22"/>
      <c r="BX26" s="25"/>
    </row>
    <row r="27" spans="1:76" ht="16.5" customHeight="1" x14ac:dyDescent="0.2">
      <c r="A27" s="10" t="s">
        <v>26</v>
      </c>
      <c r="B27" s="19">
        <v>10.9</v>
      </c>
      <c r="C27" s="4">
        <f>IF(AND((B27&gt;0),(B$4&gt;0)),(B27/B$4*100),"")</f>
        <v>28.385416666666668</v>
      </c>
      <c r="D27" s="19">
        <v>11.2</v>
      </c>
      <c r="E27" s="4">
        <f>IF(AND((D27&gt;0),(D$4&gt;0)),(D27/D$4*100),"")</f>
        <v>27.654320987654319</v>
      </c>
      <c r="F27" s="19">
        <v>10</v>
      </c>
      <c r="G27" s="4">
        <f>IF(AND((F27&gt;0),(F$4&gt;0)),(F27/F$4*100),"")</f>
        <v>27.932960893854752</v>
      </c>
      <c r="H27" s="19">
        <v>10.3</v>
      </c>
      <c r="I27" s="4">
        <f>IF(AND((H27&gt;0),(H$4&gt;0)),(H27/H$4*100),"")</f>
        <v>27.762803234501348</v>
      </c>
      <c r="J27" s="19">
        <v>10.5</v>
      </c>
      <c r="K27" s="4">
        <f>IF(AND((J27&gt;0),(J$4&gt;0)),(J27/J$4*100),"")</f>
        <v>27.486910994764397</v>
      </c>
      <c r="L27" s="19">
        <v>10.7</v>
      </c>
      <c r="M27" s="4">
        <f>IF(AND((L27&gt;0),(L$4&gt;0)),(L27/L$4*100),"")</f>
        <v>27.720207253886009</v>
      </c>
      <c r="N27" s="19">
        <v>10.9</v>
      </c>
      <c r="O27" s="4">
        <f>IF(AND((N27&gt;0),(N$4&gt;0)),(N27/N$4*100),"")</f>
        <v>30.96590909090909</v>
      </c>
      <c r="P27" s="19">
        <v>10.1</v>
      </c>
      <c r="Q27" s="4">
        <f>IF(AND((P27&gt;0),(P$4&gt;0)),(P27/P$4*100),"")</f>
        <v>25.897435897435894</v>
      </c>
      <c r="R27" s="19">
        <v>11.7</v>
      </c>
      <c r="S27" s="4">
        <f>IF(AND((R27&gt;0),(R$4&gt;0)),(R27/R$4*100),"")</f>
        <v>29.104477611940293</v>
      </c>
      <c r="T27" s="19">
        <v>10.3</v>
      </c>
      <c r="U27" s="4">
        <f>IF(AND((T27&gt;0),(T$4&gt;0)),(T27/T$4*100),"")</f>
        <v>27.105263157894736</v>
      </c>
      <c r="V27" s="19"/>
      <c r="W27" s="4" t="str">
        <f>IF(AND((V27&gt;0),(V$4&gt;0)),(V27/V$4*100),"")</f>
        <v/>
      </c>
      <c r="X27" s="19"/>
      <c r="Y27" s="4" t="str">
        <f>IF(AND((X27&gt;0),(X$4&gt;0)),(X27/X$4*100),"")</f>
        <v/>
      </c>
      <c r="Z27" s="19"/>
      <c r="AA27" s="4" t="str">
        <f>IF(AND((Z27&gt;0),(Z$4&gt;0)),(Z27/Z$4*100),"")</f>
        <v/>
      </c>
      <c r="AB27" s="19"/>
      <c r="AC27" s="4" t="str">
        <f>IF(AND((AB27&gt;0),(AB$4&gt;0)),(AB27/AB$4*100),"")</f>
        <v/>
      </c>
      <c r="AD27" s="19"/>
      <c r="AE27" s="4" t="str">
        <f t="shared" ref="AE27:AE28" si="120">IF(AND((AD27&gt;0),(AD$4&gt;0)),(AD27/AD$4*100),"")</f>
        <v/>
      </c>
      <c r="AF27" s="19"/>
      <c r="AG27" s="4" t="str">
        <f t="shared" ref="AG27:AG28" si="121">IF(AND((AF27&gt;0),(AF$4&gt;0)),(AF27/AF$4*100),"")</f>
        <v/>
      </c>
      <c r="AH27" s="19"/>
      <c r="AI27" s="4" t="str">
        <f t="shared" ref="AI27:AI28" si="122">IF(AND((AH27&gt;0),(AH$4&gt;0)),(AH27/AH$4*100),"")</f>
        <v/>
      </c>
      <c r="AJ27" s="19"/>
      <c r="AK27" s="4" t="str">
        <f t="shared" ref="AK27:AK28" si="123">IF(AND((AJ27&gt;0),(AJ$4&gt;0)),(AJ27/AJ$4*100),"")</f>
        <v/>
      </c>
      <c r="AL27" s="19"/>
      <c r="AM27" s="4" t="str">
        <f t="shared" ref="AM27:AM28" si="124">IF(AND((AL27&gt;0),(AL$4&gt;0)),(AL27/AL$4*100),"")</f>
        <v/>
      </c>
      <c r="AN27" s="19"/>
      <c r="AO27" s="4" t="str">
        <f t="shared" ref="AO27:AO28" si="125">IF(AND((AN27&gt;0),(AN$4&gt;0)),(AN27/AN$4*100),"")</f>
        <v/>
      </c>
      <c r="AP27" s="19"/>
      <c r="AQ27" s="4" t="str">
        <f t="shared" ref="AQ27:AQ28" si="126">IF(AND((AP27&gt;0),(AP$4&gt;0)),(AP27/AP$4*100),"")</f>
        <v/>
      </c>
      <c r="AR27" s="19"/>
      <c r="AS27" s="4" t="str">
        <f t="shared" ref="AS27:AS28" si="127">IF(AND((AR27&gt;0),(AR$4&gt;0)),(AR27/AR$4*100),"")</f>
        <v/>
      </c>
      <c r="AT27" s="19"/>
      <c r="AU27" s="4" t="str">
        <f t="shared" ref="AU27:AU28" si="128">IF(AND((AT27&gt;0),(AT$4&gt;0)),(AT27/AT$4*100),"")</f>
        <v/>
      </c>
      <c r="AV27" s="19"/>
      <c r="AW27" s="4" t="str">
        <f t="shared" ref="AW27:AW28" si="129">IF(AND((AV27&gt;0),(AV$4&gt;0)),(AV27/AV$4*100),"")</f>
        <v/>
      </c>
      <c r="AX27" s="19"/>
      <c r="AY27" s="4" t="str">
        <f t="shared" ref="AY27:AY28" si="130">IF(AND((AX27&gt;0),(AX$4&gt;0)),(AX27/AX$4*100),"")</f>
        <v/>
      </c>
      <c r="AZ27" s="19"/>
      <c r="BA27" s="4" t="str">
        <f t="shared" ref="BA27:BA28" si="131">IF(AND((AZ27&gt;0),(AZ$4&gt;0)),(AZ27/AZ$4*100),"")</f>
        <v/>
      </c>
      <c r="BB27" s="19"/>
      <c r="BC27" s="4" t="str">
        <f t="shared" ref="BC27:BC28" si="132">IF(AND((BB27&gt;0),(BB$4&gt;0)),(BB27/BB$4*100),"")</f>
        <v/>
      </c>
      <c r="BD27" s="19"/>
      <c r="BE27" s="4" t="str">
        <f t="shared" ref="BE27:BE28" si="133">IF(AND((BD27&gt;0),(BD$4&gt;0)),(BD27/BD$4*100),"")</f>
        <v/>
      </c>
      <c r="BF27" s="19"/>
      <c r="BG27" s="4" t="str">
        <f t="shared" ref="BG27:BG28" si="134">IF(AND((BF27&gt;0),(BF$4&gt;0)),(BF27/BF$4*100),"")</f>
        <v/>
      </c>
      <c r="BH27" s="19"/>
      <c r="BI27" s="4" t="str">
        <f t="shared" ref="BI27:BI28" si="135">IF(AND((BH27&gt;0),(BH$4&gt;0)),(BH27/BH$4*100),"")</f>
        <v/>
      </c>
      <c r="BK27" s="57" t="s">
        <v>26</v>
      </c>
      <c r="BL27" s="30">
        <f t="shared" si="16"/>
        <v>10</v>
      </c>
      <c r="BM27" s="31">
        <f t="shared" si="17"/>
        <v>10</v>
      </c>
      <c r="BN27" s="32" t="str">
        <f t="shared" si="18"/>
        <v>–</v>
      </c>
      <c r="BO27" s="33">
        <f t="shared" si="19"/>
        <v>11.7</v>
      </c>
      <c r="BP27" s="34">
        <f t="shared" si="20"/>
        <v>25.897435897435894</v>
      </c>
      <c r="BQ27" s="35" t="str">
        <f t="shared" si="41"/>
        <v>–</v>
      </c>
      <c r="BR27" s="36">
        <f t="shared" si="21"/>
        <v>30.96590909090909</v>
      </c>
      <c r="BS27" s="37">
        <f t="shared" si="22"/>
        <v>10.66</v>
      </c>
      <c r="BT27" s="38">
        <f t="shared" si="22"/>
        <v>28.001570578950748</v>
      </c>
      <c r="BU27" s="32">
        <f t="shared" si="23"/>
        <v>0.52957005621961306</v>
      </c>
      <c r="BV27" s="39">
        <f t="shared" si="23"/>
        <v>1.3295000533848131</v>
      </c>
      <c r="BW27" s="32">
        <f t="shared" si="24"/>
        <v>10.9</v>
      </c>
      <c r="BX27" s="35">
        <f t="shared" si="24"/>
        <v>28.385416666666668</v>
      </c>
    </row>
    <row r="28" spans="1:76" ht="16.5" customHeight="1" x14ac:dyDescent="0.2">
      <c r="A28" s="10" t="s">
        <v>27</v>
      </c>
      <c r="B28" s="19"/>
      <c r="C28" s="4" t="str">
        <f>IF(AND((B28&gt;0),(B$4&gt;0)),(B28/B$4*100),"")</f>
        <v/>
      </c>
      <c r="D28" s="19">
        <v>1.4</v>
      </c>
      <c r="E28" s="4">
        <f>IF(AND((D28&gt;0),(D$4&gt;0)),(D28/D$4*100),"")</f>
        <v>3.4567901234567899</v>
      </c>
      <c r="F28" s="19"/>
      <c r="G28" s="4" t="str">
        <f>IF(AND((F28&gt;0),(F$4&gt;0)),(F28/F$4*100),"")</f>
        <v/>
      </c>
      <c r="H28" s="19">
        <v>1.7</v>
      </c>
      <c r="I28" s="4">
        <f>IF(AND((H28&gt;0),(H$4&gt;0)),(H28/H$4*100),"")</f>
        <v>4.5822102425876006</v>
      </c>
      <c r="J28" s="19">
        <v>1.6</v>
      </c>
      <c r="K28" s="4">
        <f>IF(AND((J28&gt;0),(J$4&gt;0)),(J28/J$4*100),"")</f>
        <v>4.1884816753926701</v>
      </c>
      <c r="L28" s="19">
        <v>1.5</v>
      </c>
      <c r="M28" s="4">
        <f>IF(AND((L28&gt;0),(L$4&gt;0)),(L28/L$4*100),"")</f>
        <v>3.8860103626943006</v>
      </c>
      <c r="N28" s="19">
        <v>1.6</v>
      </c>
      <c r="O28" s="4">
        <f>IF(AND((N28&gt;0),(N$4&gt;0)),(N28/N$4*100),"")</f>
        <v>4.5454545454545459</v>
      </c>
      <c r="P28" s="19"/>
      <c r="Q28" s="4" t="str">
        <f>IF(AND((P28&gt;0),(P$4&gt;0)),(P28/P$4*100),"")</f>
        <v/>
      </c>
      <c r="R28" s="19">
        <v>1.5</v>
      </c>
      <c r="S28" s="4">
        <f>IF(AND((R28&gt;0),(R$4&gt;0)),(R28/R$4*100),"")</f>
        <v>3.7313432835820892</v>
      </c>
      <c r="T28" s="19">
        <v>1.7</v>
      </c>
      <c r="U28" s="4">
        <f>IF(AND((T28&gt;0),(T$4&gt;0)),(T28/T$4*100),"")</f>
        <v>4.4736842105263159</v>
      </c>
      <c r="V28" s="19"/>
      <c r="W28" s="4" t="str">
        <f>IF(AND((V28&gt;0),(V$4&gt;0)),(V28/V$4*100),"")</f>
        <v/>
      </c>
      <c r="X28" s="19"/>
      <c r="Y28" s="4" t="str">
        <f>IF(AND((X28&gt;0),(X$4&gt;0)),(X28/X$4*100),"")</f>
        <v/>
      </c>
      <c r="Z28" s="19"/>
      <c r="AA28" s="4" t="str">
        <f>IF(AND((Z28&gt;0),(Z$4&gt;0)),(Z28/Z$4*100),"")</f>
        <v/>
      </c>
      <c r="AB28" s="19"/>
      <c r="AC28" s="4" t="str">
        <f>IF(AND((AB28&gt;0),(AB$4&gt;0)),(AB28/AB$4*100),"")</f>
        <v/>
      </c>
      <c r="AD28" s="19"/>
      <c r="AE28" s="4" t="str">
        <f t="shared" si="120"/>
        <v/>
      </c>
      <c r="AF28" s="19"/>
      <c r="AG28" s="4" t="str">
        <f t="shared" si="121"/>
        <v/>
      </c>
      <c r="AH28" s="19"/>
      <c r="AI28" s="4" t="str">
        <f t="shared" si="122"/>
        <v/>
      </c>
      <c r="AJ28" s="19"/>
      <c r="AK28" s="4" t="str">
        <f t="shared" si="123"/>
        <v/>
      </c>
      <c r="AL28" s="19"/>
      <c r="AM28" s="4" t="str">
        <f t="shared" si="124"/>
        <v/>
      </c>
      <c r="AN28" s="19"/>
      <c r="AO28" s="4" t="str">
        <f t="shared" si="125"/>
        <v/>
      </c>
      <c r="AP28" s="19"/>
      <c r="AQ28" s="4" t="str">
        <f t="shared" si="126"/>
        <v/>
      </c>
      <c r="AR28" s="19"/>
      <c r="AS28" s="4" t="str">
        <f t="shared" si="127"/>
        <v/>
      </c>
      <c r="AT28" s="19"/>
      <c r="AU28" s="4" t="str">
        <f t="shared" si="128"/>
        <v/>
      </c>
      <c r="AV28" s="19"/>
      <c r="AW28" s="4" t="str">
        <f t="shared" si="129"/>
        <v/>
      </c>
      <c r="AX28" s="19"/>
      <c r="AY28" s="4" t="str">
        <f t="shared" si="130"/>
        <v/>
      </c>
      <c r="AZ28" s="19"/>
      <c r="BA28" s="4" t="str">
        <f t="shared" si="131"/>
        <v/>
      </c>
      <c r="BB28" s="19"/>
      <c r="BC28" s="4" t="str">
        <f t="shared" si="132"/>
        <v/>
      </c>
      <c r="BD28" s="19"/>
      <c r="BE28" s="4" t="str">
        <f t="shared" si="133"/>
        <v/>
      </c>
      <c r="BF28" s="19"/>
      <c r="BG28" s="4" t="str">
        <f t="shared" si="134"/>
        <v/>
      </c>
      <c r="BH28" s="19"/>
      <c r="BI28" s="4" t="str">
        <f t="shared" si="135"/>
        <v/>
      </c>
      <c r="BK28" s="57" t="s">
        <v>27</v>
      </c>
      <c r="BL28" s="30">
        <f t="shared" si="16"/>
        <v>7</v>
      </c>
      <c r="BM28" s="31">
        <f t="shared" si="17"/>
        <v>1.4</v>
      </c>
      <c r="BN28" s="32" t="str">
        <f t="shared" si="18"/>
        <v>–</v>
      </c>
      <c r="BO28" s="33">
        <f t="shared" si="19"/>
        <v>1.7</v>
      </c>
      <c r="BP28" s="34">
        <f t="shared" si="20"/>
        <v>3.4567901234567899</v>
      </c>
      <c r="BQ28" s="35" t="str">
        <f t="shared" si="41"/>
        <v>–</v>
      </c>
      <c r="BR28" s="36">
        <f t="shared" si="21"/>
        <v>4.5822102425876006</v>
      </c>
      <c r="BS28" s="37">
        <f t="shared" si="22"/>
        <v>1.5714285714285712</v>
      </c>
      <c r="BT28" s="38">
        <f t="shared" si="22"/>
        <v>4.1234249205277589</v>
      </c>
      <c r="BU28" s="32">
        <f t="shared" si="23"/>
        <v>0.11126972805283736</v>
      </c>
      <c r="BV28" s="39">
        <f t="shared" si="23"/>
        <v>0.44158852691246941</v>
      </c>
      <c r="BW28" s="32" t="str">
        <f t="shared" si="24"/>
        <v>?</v>
      </c>
      <c r="BX28" s="35" t="str">
        <f t="shared" si="24"/>
        <v>?</v>
      </c>
    </row>
    <row r="29" spans="1:76" ht="16.5" customHeight="1" x14ac:dyDescent="0.2">
      <c r="A29" s="10" t="s">
        <v>28</v>
      </c>
      <c r="B29" s="68" t="str">
        <f>IF(AND((B28&gt;0),(B27&gt;0)),(B28/B27),"")</f>
        <v/>
      </c>
      <c r="C29" s="4" t="s">
        <v>3</v>
      </c>
      <c r="D29" s="68">
        <f>IF(AND((D28&gt;0),(D27&gt;0)),(D28/D27),"")</f>
        <v>0.125</v>
      </c>
      <c r="E29" s="4" t="s">
        <v>3</v>
      </c>
      <c r="F29" s="68" t="str">
        <f>IF(AND((F28&gt;0),(F27&gt;0)),(F28/F27),"")</f>
        <v/>
      </c>
      <c r="G29" s="4" t="s">
        <v>3</v>
      </c>
      <c r="H29" s="68">
        <f>IF(AND((H28&gt;0),(H27&gt;0)),(H28/H27),"")</f>
        <v>0.16504854368932037</v>
      </c>
      <c r="I29" s="4" t="s">
        <v>3</v>
      </c>
      <c r="J29" s="68">
        <f>IF(AND((J28&gt;0),(J27&gt;0)),(J28/J27),"")</f>
        <v>0.15238095238095239</v>
      </c>
      <c r="K29" s="4" t="s">
        <v>3</v>
      </c>
      <c r="L29" s="68">
        <f>IF(AND((L28&gt;0),(L27&gt;0)),(L28/L27),"")</f>
        <v>0.14018691588785048</v>
      </c>
      <c r="M29" s="4" t="s">
        <v>3</v>
      </c>
      <c r="N29" s="68">
        <f>IF(AND((N28&gt;0),(N27&gt;0)),(N28/N27),"")</f>
        <v>0.14678899082568808</v>
      </c>
      <c r="O29" s="4" t="s">
        <v>3</v>
      </c>
      <c r="P29" s="68" t="str">
        <f>IF(AND((P28&gt;0),(P27&gt;0)),(P28/P27),"")</f>
        <v/>
      </c>
      <c r="Q29" s="4" t="s">
        <v>3</v>
      </c>
      <c r="R29" s="68">
        <f>IF(AND((R28&gt;0),(R27&gt;0)),(R28/R27),"")</f>
        <v>0.12820512820512822</v>
      </c>
      <c r="S29" s="4" t="s">
        <v>3</v>
      </c>
      <c r="T29" s="68">
        <f>IF(AND((T28&gt;0),(T27&gt;0)),(T28/T27),"")</f>
        <v>0.16504854368932037</v>
      </c>
      <c r="U29" s="4" t="s">
        <v>3</v>
      </c>
      <c r="V29" s="68" t="str">
        <f>IF(AND((V28&gt;0),(V27&gt;0)),(V28/V27),"")</f>
        <v/>
      </c>
      <c r="W29" s="4" t="s">
        <v>3</v>
      </c>
      <c r="X29" s="68" t="str">
        <f>IF(AND((X28&gt;0),(X27&gt;0)),(X28/X27),"")</f>
        <v/>
      </c>
      <c r="Y29" s="4" t="s">
        <v>3</v>
      </c>
      <c r="Z29" s="68" t="str">
        <f>IF(AND((Z28&gt;0),(Z27&gt;0)),(Z28/Z27),"")</f>
        <v/>
      </c>
      <c r="AA29" s="4" t="s">
        <v>3</v>
      </c>
      <c r="AB29" s="68" t="str">
        <f>IF(AND((AB28&gt;0),(AB27&gt;0)),(AB28/AB27),"")</f>
        <v/>
      </c>
      <c r="AC29" s="4" t="s">
        <v>3</v>
      </c>
      <c r="AD29" s="68" t="str">
        <f t="shared" ref="AD29" si="136">IF(AND((AD28&gt;0),(AD27&gt;0)),(AD28/AD27),"")</f>
        <v/>
      </c>
      <c r="AE29" s="4" t="s">
        <v>3</v>
      </c>
      <c r="AF29" s="68" t="str">
        <f t="shared" ref="AF29" si="137">IF(AND((AF28&gt;0),(AF27&gt;0)),(AF28/AF27),"")</f>
        <v/>
      </c>
      <c r="AG29" s="4" t="s">
        <v>3</v>
      </c>
      <c r="AH29" s="68" t="str">
        <f t="shared" ref="AH29" si="138">IF(AND((AH28&gt;0),(AH27&gt;0)),(AH28/AH27),"")</f>
        <v/>
      </c>
      <c r="AI29" s="4" t="s">
        <v>3</v>
      </c>
      <c r="AJ29" s="68" t="str">
        <f t="shared" ref="AJ29" si="139">IF(AND((AJ28&gt;0),(AJ27&gt;0)),(AJ28/AJ27),"")</f>
        <v/>
      </c>
      <c r="AK29" s="4" t="s">
        <v>3</v>
      </c>
      <c r="AL29" s="68" t="str">
        <f t="shared" ref="AL29" si="140">IF(AND((AL28&gt;0),(AL27&gt;0)),(AL28/AL27),"")</f>
        <v/>
      </c>
      <c r="AM29" s="4" t="s">
        <v>3</v>
      </c>
      <c r="AN29" s="68" t="str">
        <f t="shared" ref="AN29" si="141">IF(AND((AN28&gt;0),(AN27&gt;0)),(AN28/AN27),"")</f>
        <v/>
      </c>
      <c r="AO29" s="4" t="s">
        <v>3</v>
      </c>
      <c r="AP29" s="68" t="str">
        <f t="shared" ref="AP29" si="142">IF(AND((AP28&gt;0),(AP27&gt;0)),(AP28/AP27),"")</f>
        <v/>
      </c>
      <c r="AQ29" s="4" t="s">
        <v>3</v>
      </c>
      <c r="AR29" s="68" t="str">
        <f t="shared" ref="AR29" si="143">IF(AND((AR28&gt;0),(AR27&gt;0)),(AR28/AR27),"")</f>
        <v/>
      </c>
      <c r="AS29" s="4" t="s">
        <v>3</v>
      </c>
      <c r="AT29" s="68" t="str">
        <f t="shared" ref="AT29" si="144">IF(AND((AT28&gt;0),(AT27&gt;0)),(AT28/AT27),"")</f>
        <v/>
      </c>
      <c r="AU29" s="4" t="s">
        <v>3</v>
      </c>
      <c r="AV29" s="68" t="str">
        <f t="shared" ref="AV29" si="145">IF(AND((AV28&gt;0),(AV27&gt;0)),(AV28/AV27),"")</f>
        <v/>
      </c>
      <c r="AW29" s="4" t="s">
        <v>3</v>
      </c>
      <c r="AX29" s="68" t="str">
        <f t="shared" ref="AX29" si="146">IF(AND((AX28&gt;0),(AX27&gt;0)),(AX28/AX27),"")</f>
        <v/>
      </c>
      <c r="AY29" s="4" t="s">
        <v>3</v>
      </c>
      <c r="AZ29" s="68" t="str">
        <f t="shared" ref="AZ29" si="147">IF(AND((AZ28&gt;0),(AZ27&gt;0)),(AZ28/AZ27),"")</f>
        <v/>
      </c>
      <c r="BA29" s="4" t="s">
        <v>3</v>
      </c>
      <c r="BB29" s="68" t="str">
        <f t="shared" ref="BB29" si="148">IF(AND((BB28&gt;0),(BB27&gt;0)),(BB28/BB27),"")</f>
        <v/>
      </c>
      <c r="BC29" s="4" t="s">
        <v>3</v>
      </c>
      <c r="BD29" s="68" t="str">
        <f t="shared" ref="BD29" si="149">IF(AND((BD28&gt;0),(BD27&gt;0)),(BD28/BD27),"")</f>
        <v/>
      </c>
      <c r="BE29" s="4" t="s">
        <v>3</v>
      </c>
      <c r="BF29" s="68" t="str">
        <f t="shared" ref="BF29" si="150">IF(AND((BF28&gt;0),(BF27&gt;0)),(BF28/BF27),"")</f>
        <v/>
      </c>
      <c r="BG29" s="4" t="s">
        <v>3</v>
      </c>
      <c r="BH29" s="68" t="str">
        <f t="shared" ref="BH29" si="151">IF(AND((BH28&gt;0),(BH27&gt;0)),(BH28/BH27),"")</f>
        <v/>
      </c>
      <c r="BI29" s="4" t="s">
        <v>3</v>
      </c>
      <c r="BK29" s="57" t="s">
        <v>28</v>
      </c>
      <c r="BL29" s="30">
        <f t="shared" si="16"/>
        <v>7</v>
      </c>
      <c r="BM29" s="40">
        <f t="shared" si="17"/>
        <v>0.125</v>
      </c>
      <c r="BN29" s="22" t="str">
        <f t="shared" si="18"/>
        <v>–</v>
      </c>
      <c r="BO29" s="41">
        <f t="shared" si="19"/>
        <v>0.16504854368932037</v>
      </c>
      <c r="BP29" s="24" t="str">
        <f t="shared" si="20"/>
        <v/>
      </c>
      <c r="BQ29" s="6" t="s">
        <v>3</v>
      </c>
      <c r="BR29" s="26" t="str">
        <f t="shared" si="21"/>
        <v/>
      </c>
      <c r="BS29" s="42">
        <f t="shared" si="22"/>
        <v>0.14609415352546568</v>
      </c>
      <c r="BT29" s="28" t="s">
        <v>3</v>
      </c>
      <c r="BU29" s="43">
        <f t="shared" si="23"/>
        <v>1.6116350124771243E-2</v>
      </c>
      <c r="BV29" s="29" t="s">
        <v>3</v>
      </c>
      <c r="BW29" s="22" t="str">
        <f t="shared" si="24"/>
        <v>?</v>
      </c>
      <c r="BX29" s="25" t="s">
        <v>3</v>
      </c>
    </row>
    <row r="30" spans="1:76" ht="16.5" customHeight="1" x14ac:dyDescent="0.2">
      <c r="A30" s="15" t="s">
        <v>16</v>
      </c>
      <c r="B30" s="17"/>
      <c r="C30" s="3"/>
      <c r="D30" s="17"/>
      <c r="E30" s="3"/>
      <c r="F30" s="17"/>
      <c r="G30" s="3"/>
      <c r="H30" s="17"/>
      <c r="I30" s="3"/>
      <c r="J30" s="17"/>
      <c r="K30" s="3"/>
      <c r="L30" s="17"/>
      <c r="M30" s="3"/>
      <c r="N30" s="17"/>
      <c r="O30" s="3"/>
      <c r="P30" s="17"/>
      <c r="Q30" s="3"/>
      <c r="R30" s="17"/>
      <c r="S30" s="3"/>
      <c r="T30" s="17"/>
      <c r="U30" s="3"/>
      <c r="V30" s="17"/>
      <c r="W30" s="3"/>
      <c r="X30" s="17"/>
      <c r="Y30" s="3"/>
      <c r="Z30" s="17"/>
      <c r="AA30" s="3"/>
      <c r="AB30" s="17"/>
      <c r="AC30" s="3"/>
      <c r="AD30" s="17"/>
      <c r="AE30" s="3"/>
      <c r="AF30" s="17"/>
      <c r="AG30" s="3"/>
      <c r="AH30" s="17"/>
      <c r="AI30" s="3"/>
      <c r="AJ30" s="17"/>
      <c r="AK30" s="3"/>
      <c r="AL30" s="17"/>
      <c r="AM30" s="3"/>
      <c r="AN30" s="17"/>
      <c r="AO30" s="3"/>
      <c r="AP30" s="17"/>
      <c r="AQ30" s="3"/>
      <c r="AR30" s="17"/>
      <c r="AS30" s="3"/>
      <c r="AT30" s="17"/>
      <c r="AU30" s="3"/>
      <c r="AV30" s="17"/>
      <c r="AW30" s="3"/>
      <c r="AX30" s="17"/>
      <c r="AY30" s="3"/>
      <c r="AZ30" s="17"/>
      <c r="BA30" s="3"/>
      <c r="BB30" s="17"/>
      <c r="BC30" s="3"/>
      <c r="BD30" s="17"/>
      <c r="BE30" s="3"/>
      <c r="BF30" s="17"/>
      <c r="BG30" s="3"/>
      <c r="BH30" s="17"/>
      <c r="BI30" s="3"/>
      <c r="BK30" s="56" t="s">
        <v>16</v>
      </c>
      <c r="BL30" s="30"/>
      <c r="BM30" s="21"/>
      <c r="BN30" s="22"/>
      <c r="BO30" s="23"/>
      <c r="BP30" s="24"/>
      <c r="BQ30" s="25"/>
      <c r="BR30" s="26"/>
      <c r="BS30" s="27"/>
      <c r="BT30" s="28"/>
      <c r="BU30" s="22"/>
      <c r="BV30" s="29"/>
      <c r="BW30" s="22"/>
      <c r="BX30" s="25"/>
    </row>
    <row r="31" spans="1:76" ht="16.5" customHeight="1" x14ac:dyDescent="0.2">
      <c r="A31" s="10" t="s">
        <v>26</v>
      </c>
      <c r="B31" s="19">
        <v>11.1</v>
      </c>
      <c r="C31" s="4">
        <f>IF(AND((B31&gt;0),(B$4&gt;0)),(B31/B$4*100),"")</f>
        <v>28.90625</v>
      </c>
      <c r="D31" s="19">
        <v>12.2</v>
      </c>
      <c r="E31" s="4">
        <f>IF(AND((D31&gt;0),(D$4&gt;0)),(D31/D$4*100),"")</f>
        <v>30.123456790123456</v>
      </c>
      <c r="F31" s="19">
        <v>10.7</v>
      </c>
      <c r="G31" s="4">
        <f>IF(AND((F31&gt;0),(F$4&gt;0)),(F31/F$4*100),"")</f>
        <v>29.88826815642458</v>
      </c>
      <c r="H31" s="19">
        <v>10</v>
      </c>
      <c r="I31" s="4">
        <f>IF(AND((H31&gt;0),(H$4&gt;0)),(H31/H$4*100),"")</f>
        <v>26.954177897574123</v>
      </c>
      <c r="J31" s="19">
        <v>10.3</v>
      </c>
      <c r="K31" s="4">
        <f>IF(AND((J31&gt;0),(J$4&gt;0)),(J31/J$4*100),"")</f>
        <v>26.96335078534031</v>
      </c>
      <c r="L31" s="19">
        <v>10.4</v>
      </c>
      <c r="M31" s="4">
        <f>IF(AND((L31&gt;0),(L$4&gt;0)),(L31/L$4*100),"")</f>
        <v>26.94300518134715</v>
      </c>
      <c r="N31" s="19">
        <v>10.9</v>
      </c>
      <c r="O31" s="4">
        <f>IF(AND((N31&gt;0),(N$4&gt;0)),(N31/N$4*100),"")</f>
        <v>30.96590909090909</v>
      </c>
      <c r="P31" s="19">
        <v>10.7</v>
      </c>
      <c r="Q31" s="4">
        <f>IF(AND((P31&gt;0),(P$4&gt;0)),(P31/P$4*100),"")</f>
        <v>27.435897435897434</v>
      </c>
      <c r="R31" s="19">
        <v>11.5</v>
      </c>
      <c r="S31" s="4">
        <f>IF(AND((R31&gt;0),(R$4&gt;0)),(R31/R$4*100),"")</f>
        <v>28.60696517412935</v>
      </c>
      <c r="T31" s="19">
        <v>10.8</v>
      </c>
      <c r="U31" s="4">
        <f>IF(AND((T31&gt;0),(T$4&gt;0)),(T31/T$4*100),"")</f>
        <v>28.421052631578945</v>
      </c>
      <c r="V31" s="19"/>
      <c r="W31" s="4" t="str">
        <f>IF(AND((V31&gt;0),(V$4&gt;0)),(V31/V$4*100),"")</f>
        <v/>
      </c>
      <c r="X31" s="19"/>
      <c r="Y31" s="4" t="str">
        <f>IF(AND((X31&gt;0),(X$4&gt;0)),(X31/X$4*100),"")</f>
        <v/>
      </c>
      <c r="Z31" s="19"/>
      <c r="AA31" s="4" t="str">
        <f>IF(AND((Z31&gt;0),(Z$4&gt;0)),(Z31/Z$4*100),"")</f>
        <v/>
      </c>
      <c r="AB31" s="19"/>
      <c r="AC31" s="4" t="str">
        <f>IF(AND((AB31&gt;0),(AB$4&gt;0)),(AB31/AB$4*100),"")</f>
        <v/>
      </c>
      <c r="AD31" s="19"/>
      <c r="AE31" s="4" t="str">
        <f t="shared" ref="AE31:AE32" si="152">IF(AND((AD31&gt;0),(AD$4&gt;0)),(AD31/AD$4*100),"")</f>
        <v/>
      </c>
      <c r="AF31" s="19"/>
      <c r="AG31" s="4" t="str">
        <f t="shared" ref="AG31:AG32" si="153">IF(AND((AF31&gt;0),(AF$4&gt;0)),(AF31/AF$4*100),"")</f>
        <v/>
      </c>
      <c r="AH31" s="19"/>
      <c r="AI31" s="4" t="str">
        <f t="shared" ref="AI31:AI32" si="154">IF(AND((AH31&gt;0),(AH$4&gt;0)),(AH31/AH$4*100),"")</f>
        <v/>
      </c>
      <c r="AJ31" s="19"/>
      <c r="AK31" s="4" t="str">
        <f t="shared" ref="AK31:AK32" si="155">IF(AND((AJ31&gt;0),(AJ$4&gt;0)),(AJ31/AJ$4*100),"")</f>
        <v/>
      </c>
      <c r="AL31" s="19"/>
      <c r="AM31" s="4" t="str">
        <f t="shared" ref="AM31:AM32" si="156">IF(AND((AL31&gt;0),(AL$4&gt;0)),(AL31/AL$4*100),"")</f>
        <v/>
      </c>
      <c r="AN31" s="19"/>
      <c r="AO31" s="4" t="str">
        <f t="shared" ref="AO31:AO32" si="157">IF(AND((AN31&gt;0),(AN$4&gt;0)),(AN31/AN$4*100),"")</f>
        <v/>
      </c>
      <c r="AP31" s="19"/>
      <c r="AQ31" s="4" t="str">
        <f t="shared" ref="AQ31:AQ32" si="158">IF(AND((AP31&gt;0),(AP$4&gt;0)),(AP31/AP$4*100),"")</f>
        <v/>
      </c>
      <c r="AR31" s="19"/>
      <c r="AS31" s="4" t="str">
        <f t="shared" ref="AS31:AS32" si="159">IF(AND((AR31&gt;0),(AR$4&gt;0)),(AR31/AR$4*100),"")</f>
        <v/>
      </c>
      <c r="AT31" s="19"/>
      <c r="AU31" s="4" t="str">
        <f t="shared" ref="AU31:AU32" si="160">IF(AND((AT31&gt;0),(AT$4&gt;0)),(AT31/AT$4*100),"")</f>
        <v/>
      </c>
      <c r="AV31" s="19"/>
      <c r="AW31" s="4" t="str">
        <f t="shared" ref="AW31:AW32" si="161">IF(AND((AV31&gt;0),(AV$4&gt;0)),(AV31/AV$4*100),"")</f>
        <v/>
      </c>
      <c r="AX31" s="19"/>
      <c r="AY31" s="4" t="str">
        <f t="shared" ref="AY31:AY32" si="162">IF(AND((AX31&gt;0),(AX$4&gt;0)),(AX31/AX$4*100),"")</f>
        <v/>
      </c>
      <c r="AZ31" s="19"/>
      <c r="BA31" s="4" t="str">
        <f t="shared" ref="BA31:BA32" si="163">IF(AND((AZ31&gt;0),(AZ$4&gt;0)),(AZ31/AZ$4*100),"")</f>
        <v/>
      </c>
      <c r="BB31" s="19"/>
      <c r="BC31" s="4" t="str">
        <f t="shared" ref="BC31:BC32" si="164">IF(AND((BB31&gt;0),(BB$4&gt;0)),(BB31/BB$4*100),"")</f>
        <v/>
      </c>
      <c r="BD31" s="19"/>
      <c r="BE31" s="4" t="str">
        <f t="shared" ref="BE31:BE32" si="165">IF(AND((BD31&gt;0),(BD$4&gt;0)),(BD31/BD$4*100),"")</f>
        <v/>
      </c>
      <c r="BF31" s="19"/>
      <c r="BG31" s="4" t="str">
        <f t="shared" ref="BG31:BG32" si="166">IF(AND((BF31&gt;0),(BF$4&gt;0)),(BF31/BF$4*100),"")</f>
        <v/>
      </c>
      <c r="BH31" s="19"/>
      <c r="BI31" s="4" t="str">
        <f t="shared" ref="BI31:BI32" si="167">IF(AND((BH31&gt;0),(BH$4&gt;0)),(BH31/BH$4*100),"")</f>
        <v/>
      </c>
      <c r="BK31" s="57" t="s">
        <v>26</v>
      </c>
      <c r="BL31" s="30">
        <f t="shared" si="16"/>
        <v>10</v>
      </c>
      <c r="BM31" s="31">
        <f t="shared" si="17"/>
        <v>10</v>
      </c>
      <c r="BN31" s="32" t="str">
        <f t="shared" si="18"/>
        <v>–</v>
      </c>
      <c r="BO31" s="33">
        <f t="shared" si="19"/>
        <v>12.2</v>
      </c>
      <c r="BP31" s="34">
        <f t="shared" si="20"/>
        <v>26.94300518134715</v>
      </c>
      <c r="BQ31" s="35" t="str">
        <f t="shared" si="41"/>
        <v>–</v>
      </c>
      <c r="BR31" s="36">
        <f t="shared" si="21"/>
        <v>30.96590909090909</v>
      </c>
      <c r="BS31" s="37">
        <f t="shared" si="22"/>
        <v>10.860000000000001</v>
      </c>
      <c r="BT31" s="38">
        <f t="shared" si="22"/>
        <v>28.520833314332446</v>
      </c>
      <c r="BU31" s="32">
        <f t="shared" si="23"/>
        <v>0.63104851019729213</v>
      </c>
      <c r="BV31" s="39">
        <f t="shared" si="23"/>
        <v>1.4579050803490834</v>
      </c>
      <c r="BW31" s="32">
        <f t="shared" si="24"/>
        <v>11.1</v>
      </c>
      <c r="BX31" s="35">
        <f t="shared" si="24"/>
        <v>28.90625</v>
      </c>
    </row>
    <row r="32" spans="1:76" ht="16.5" customHeight="1" x14ac:dyDescent="0.2">
      <c r="A32" s="10" t="s">
        <v>27</v>
      </c>
      <c r="B32" s="19"/>
      <c r="C32" s="4" t="str">
        <f>IF(AND((B32&gt;0),(B$4&gt;0)),(B32/B$4*100),"")</f>
        <v/>
      </c>
      <c r="D32" s="19">
        <v>1.8</v>
      </c>
      <c r="E32" s="4">
        <f>IF(AND((D32&gt;0),(D$4&gt;0)),(D32/D$4*100),"")</f>
        <v>4.4444444444444446</v>
      </c>
      <c r="F32" s="19"/>
      <c r="G32" s="4" t="str">
        <f>IF(AND((F32&gt;0),(F$4&gt;0)),(F32/F$4*100),"")</f>
        <v/>
      </c>
      <c r="H32" s="19"/>
      <c r="I32" s="4" t="str">
        <f>IF(AND((H32&gt;0),(H$4&gt;0)),(H32/H$4*100),"")</f>
        <v/>
      </c>
      <c r="J32" s="19">
        <v>1.4</v>
      </c>
      <c r="K32" s="4">
        <f>IF(AND((J32&gt;0),(J$4&gt;0)),(J32/J$4*100),"")</f>
        <v>3.664921465968586</v>
      </c>
      <c r="L32" s="19">
        <v>1.7</v>
      </c>
      <c r="M32" s="4">
        <f>IF(AND((L32&gt;0),(L$4&gt;0)),(L32/L$4*100),"")</f>
        <v>4.4041450777202069</v>
      </c>
      <c r="N32" s="19"/>
      <c r="O32" s="4" t="str">
        <f>IF(AND((N32&gt;0),(N$4&gt;0)),(N32/N$4*100),"")</f>
        <v/>
      </c>
      <c r="P32" s="19">
        <v>1.6</v>
      </c>
      <c r="Q32" s="4">
        <f>IF(AND((P32&gt;0),(P$4&gt;0)),(P32/P$4*100),"")</f>
        <v>4.1025641025641022</v>
      </c>
      <c r="R32" s="19">
        <v>1.7</v>
      </c>
      <c r="S32" s="4">
        <f>IF(AND((R32&gt;0),(R$4&gt;0)),(R32/R$4*100),"")</f>
        <v>4.2288557213930345</v>
      </c>
      <c r="T32" s="19">
        <v>1.5</v>
      </c>
      <c r="U32" s="4">
        <f>IF(AND((T32&gt;0),(T$4&gt;0)),(T32/T$4*100),"")</f>
        <v>3.9473684210526314</v>
      </c>
      <c r="V32" s="19"/>
      <c r="W32" s="4" t="str">
        <f>IF(AND((V32&gt;0),(V$4&gt;0)),(V32/V$4*100),"")</f>
        <v/>
      </c>
      <c r="X32" s="19"/>
      <c r="Y32" s="4" t="str">
        <f>IF(AND((X32&gt;0),(X$4&gt;0)),(X32/X$4*100),"")</f>
        <v/>
      </c>
      <c r="Z32" s="19"/>
      <c r="AA32" s="4" t="str">
        <f>IF(AND((Z32&gt;0),(Z$4&gt;0)),(Z32/Z$4*100),"")</f>
        <v/>
      </c>
      <c r="AB32" s="19"/>
      <c r="AC32" s="4" t="str">
        <f>IF(AND((AB32&gt;0),(AB$4&gt;0)),(AB32/AB$4*100),"")</f>
        <v/>
      </c>
      <c r="AD32" s="19"/>
      <c r="AE32" s="4" t="str">
        <f t="shared" si="152"/>
        <v/>
      </c>
      <c r="AF32" s="19"/>
      <c r="AG32" s="4" t="str">
        <f t="shared" si="153"/>
        <v/>
      </c>
      <c r="AH32" s="19"/>
      <c r="AI32" s="4" t="str">
        <f t="shared" si="154"/>
        <v/>
      </c>
      <c r="AJ32" s="19"/>
      <c r="AK32" s="4" t="str">
        <f t="shared" si="155"/>
        <v/>
      </c>
      <c r="AL32" s="19"/>
      <c r="AM32" s="4" t="str">
        <f t="shared" si="156"/>
        <v/>
      </c>
      <c r="AN32" s="19"/>
      <c r="AO32" s="4" t="str">
        <f t="shared" si="157"/>
        <v/>
      </c>
      <c r="AP32" s="19"/>
      <c r="AQ32" s="4" t="str">
        <f t="shared" si="158"/>
        <v/>
      </c>
      <c r="AR32" s="19"/>
      <c r="AS32" s="4" t="str">
        <f t="shared" si="159"/>
        <v/>
      </c>
      <c r="AT32" s="19"/>
      <c r="AU32" s="4" t="str">
        <f t="shared" si="160"/>
        <v/>
      </c>
      <c r="AV32" s="19"/>
      <c r="AW32" s="4" t="str">
        <f t="shared" si="161"/>
        <v/>
      </c>
      <c r="AX32" s="19"/>
      <c r="AY32" s="4" t="str">
        <f t="shared" si="162"/>
        <v/>
      </c>
      <c r="AZ32" s="19"/>
      <c r="BA32" s="4" t="str">
        <f t="shared" si="163"/>
        <v/>
      </c>
      <c r="BB32" s="19"/>
      <c r="BC32" s="4" t="str">
        <f t="shared" si="164"/>
        <v/>
      </c>
      <c r="BD32" s="19"/>
      <c r="BE32" s="4" t="str">
        <f t="shared" si="165"/>
        <v/>
      </c>
      <c r="BF32" s="19"/>
      <c r="BG32" s="4" t="str">
        <f t="shared" si="166"/>
        <v/>
      </c>
      <c r="BH32" s="19"/>
      <c r="BI32" s="4" t="str">
        <f t="shared" si="167"/>
        <v/>
      </c>
      <c r="BK32" s="57" t="s">
        <v>27</v>
      </c>
      <c r="BL32" s="30">
        <f t="shared" si="16"/>
        <v>6</v>
      </c>
      <c r="BM32" s="31">
        <f t="shared" si="17"/>
        <v>1.4</v>
      </c>
      <c r="BN32" s="32" t="str">
        <f t="shared" si="18"/>
        <v>–</v>
      </c>
      <c r="BO32" s="33">
        <f t="shared" si="19"/>
        <v>1.8</v>
      </c>
      <c r="BP32" s="34">
        <f t="shared" si="20"/>
        <v>3.664921465968586</v>
      </c>
      <c r="BQ32" s="35" t="str">
        <f t="shared" si="41"/>
        <v>–</v>
      </c>
      <c r="BR32" s="36">
        <f t="shared" si="21"/>
        <v>4.4444444444444446</v>
      </c>
      <c r="BS32" s="37">
        <f t="shared" si="22"/>
        <v>1.6166666666666665</v>
      </c>
      <c r="BT32" s="38">
        <f t="shared" si="22"/>
        <v>4.1320498721905006</v>
      </c>
      <c r="BU32" s="32">
        <f t="shared" si="23"/>
        <v>0.14719601443879748</v>
      </c>
      <c r="BV32" s="39">
        <f t="shared" si="23"/>
        <v>0.29468055212045391</v>
      </c>
      <c r="BW32" s="32" t="str">
        <f t="shared" si="24"/>
        <v>?</v>
      </c>
      <c r="BX32" s="35" t="str">
        <f t="shared" si="24"/>
        <v>?</v>
      </c>
    </row>
    <row r="33" spans="1:76" ht="16.5" customHeight="1" x14ac:dyDescent="0.2">
      <c r="A33" s="10" t="s">
        <v>28</v>
      </c>
      <c r="B33" s="68" t="str">
        <f>IF(AND((B32&gt;0),(B31&gt;0)),(B32/B31),"")</f>
        <v/>
      </c>
      <c r="C33" s="4" t="s">
        <v>3</v>
      </c>
      <c r="D33" s="68">
        <f>IF(AND((D32&gt;0),(D31&gt;0)),(D32/D31),"")</f>
        <v>0.1475409836065574</v>
      </c>
      <c r="E33" s="4" t="s">
        <v>3</v>
      </c>
      <c r="F33" s="68" t="str">
        <f>IF(AND((F32&gt;0),(F31&gt;0)),(F32/F31),"")</f>
        <v/>
      </c>
      <c r="G33" s="4" t="s">
        <v>3</v>
      </c>
      <c r="H33" s="68" t="str">
        <f>IF(AND((H32&gt;0),(H31&gt;0)),(H32/H31),"")</f>
        <v/>
      </c>
      <c r="I33" s="4" t="s">
        <v>3</v>
      </c>
      <c r="J33" s="68">
        <f>IF(AND((J32&gt;0),(J31&gt;0)),(J32/J31),"")</f>
        <v>0.13592233009708737</v>
      </c>
      <c r="K33" s="4" t="s">
        <v>3</v>
      </c>
      <c r="L33" s="68">
        <f>IF(AND((L32&gt;0),(L31&gt;0)),(L32/L31),"")</f>
        <v>0.16346153846153846</v>
      </c>
      <c r="M33" s="4" t="s">
        <v>3</v>
      </c>
      <c r="N33" s="68" t="str">
        <f>IF(AND((N32&gt;0),(N31&gt;0)),(N32/N31),"")</f>
        <v/>
      </c>
      <c r="O33" s="4" t="s">
        <v>3</v>
      </c>
      <c r="P33" s="68">
        <f>IF(AND((P32&gt;0),(P31&gt;0)),(P32/P31),"")</f>
        <v>0.14953271028037385</v>
      </c>
      <c r="Q33" s="4" t="s">
        <v>3</v>
      </c>
      <c r="R33" s="68">
        <f>IF(AND((R32&gt;0),(R31&gt;0)),(R32/R31),"")</f>
        <v>0.14782608695652175</v>
      </c>
      <c r="S33" s="4" t="s">
        <v>3</v>
      </c>
      <c r="T33" s="68">
        <f>IF(AND((T32&gt;0),(T31&gt;0)),(T32/T31),"")</f>
        <v>0.13888888888888887</v>
      </c>
      <c r="U33" s="4" t="s">
        <v>3</v>
      </c>
      <c r="V33" s="68" t="str">
        <f>IF(AND((V32&gt;0),(V31&gt;0)),(V32/V31),"")</f>
        <v/>
      </c>
      <c r="W33" s="4" t="s">
        <v>3</v>
      </c>
      <c r="X33" s="68" t="str">
        <f>IF(AND((X32&gt;0),(X31&gt;0)),(X32/X31),"")</f>
        <v/>
      </c>
      <c r="Y33" s="4" t="s">
        <v>3</v>
      </c>
      <c r="Z33" s="68" t="str">
        <f>IF(AND((Z32&gt;0),(Z31&gt;0)),(Z32/Z31),"")</f>
        <v/>
      </c>
      <c r="AA33" s="4" t="s">
        <v>3</v>
      </c>
      <c r="AB33" s="68" t="str">
        <f>IF(AND((AB32&gt;0),(AB31&gt;0)),(AB32/AB31),"")</f>
        <v/>
      </c>
      <c r="AC33" s="4" t="s">
        <v>3</v>
      </c>
      <c r="AD33" s="68" t="str">
        <f t="shared" ref="AD33" si="168">IF(AND((AD32&gt;0),(AD31&gt;0)),(AD32/AD31),"")</f>
        <v/>
      </c>
      <c r="AE33" s="4" t="s">
        <v>3</v>
      </c>
      <c r="AF33" s="68" t="str">
        <f t="shared" ref="AF33" si="169">IF(AND((AF32&gt;0),(AF31&gt;0)),(AF32/AF31),"")</f>
        <v/>
      </c>
      <c r="AG33" s="4" t="s">
        <v>3</v>
      </c>
      <c r="AH33" s="68" t="str">
        <f t="shared" ref="AH33" si="170">IF(AND((AH32&gt;0),(AH31&gt;0)),(AH32/AH31),"")</f>
        <v/>
      </c>
      <c r="AI33" s="4" t="s">
        <v>3</v>
      </c>
      <c r="AJ33" s="68" t="str">
        <f t="shared" ref="AJ33" si="171">IF(AND((AJ32&gt;0),(AJ31&gt;0)),(AJ32/AJ31),"")</f>
        <v/>
      </c>
      <c r="AK33" s="4" t="s">
        <v>3</v>
      </c>
      <c r="AL33" s="68" t="str">
        <f t="shared" ref="AL33" si="172">IF(AND((AL32&gt;0),(AL31&gt;0)),(AL32/AL31),"")</f>
        <v/>
      </c>
      <c r="AM33" s="4" t="s">
        <v>3</v>
      </c>
      <c r="AN33" s="68" t="str">
        <f t="shared" ref="AN33" si="173">IF(AND((AN32&gt;0),(AN31&gt;0)),(AN32/AN31),"")</f>
        <v/>
      </c>
      <c r="AO33" s="4" t="s">
        <v>3</v>
      </c>
      <c r="AP33" s="68" t="str">
        <f t="shared" ref="AP33" si="174">IF(AND((AP32&gt;0),(AP31&gt;0)),(AP32/AP31),"")</f>
        <v/>
      </c>
      <c r="AQ33" s="4" t="s">
        <v>3</v>
      </c>
      <c r="AR33" s="68" t="str">
        <f t="shared" ref="AR33" si="175">IF(AND((AR32&gt;0),(AR31&gt;0)),(AR32/AR31),"")</f>
        <v/>
      </c>
      <c r="AS33" s="4" t="s">
        <v>3</v>
      </c>
      <c r="AT33" s="68" t="str">
        <f t="shared" ref="AT33" si="176">IF(AND((AT32&gt;0),(AT31&gt;0)),(AT32/AT31),"")</f>
        <v/>
      </c>
      <c r="AU33" s="4" t="s">
        <v>3</v>
      </c>
      <c r="AV33" s="68" t="str">
        <f t="shared" ref="AV33" si="177">IF(AND((AV32&gt;0),(AV31&gt;0)),(AV32/AV31),"")</f>
        <v/>
      </c>
      <c r="AW33" s="4" t="s">
        <v>3</v>
      </c>
      <c r="AX33" s="68" t="str">
        <f t="shared" ref="AX33" si="178">IF(AND((AX32&gt;0),(AX31&gt;0)),(AX32/AX31),"")</f>
        <v/>
      </c>
      <c r="AY33" s="4" t="s">
        <v>3</v>
      </c>
      <c r="AZ33" s="68" t="str">
        <f t="shared" ref="AZ33" si="179">IF(AND((AZ32&gt;0),(AZ31&gt;0)),(AZ32/AZ31),"")</f>
        <v/>
      </c>
      <c r="BA33" s="4" t="s">
        <v>3</v>
      </c>
      <c r="BB33" s="68" t="str">
        <f t="shared" ref="BB33" si="180">IF(AND((BB32&gt;0),(BB31&gt;0)),(BB32/BB31),"")</f>
        <v/>
      </c>
      <c r="BC33" s="4" t="s">
        <v>3</v>
      </c>
      <c r="BD33" s="68" t="str">
        <f t="shared" ref="BD33" si="181">IF(AND((BD32&gt;0),(BD31&gt;0)),(BD32/BD31),"")</f>
        <v/>
      </c>
      <c r="BE33" s="4" t="s">
        <v>3</v>
      </c>
      <c r="BF33" s="68" t="str">
        <f t="shared" ref="BF33" si="182">IF(AND((BF32&gt;0),(BF31&gt;0)),(BF32/BF31),"")</f>
        <v/>
      </c>
      <c r="BG33" s="4" t="s">
        <v>3</v>
      </c>
      <c r="BH33" s="68" t="str">
        <f t="shared" ref="BH33" si="183">IF(AND((BH32&gt;0),(BH31&gt;0)),(BH32/BH31),"")</f>
        <v/>
      </c>
      <c r="BI33" s="4" t="s">
        <v>3</v>
      </c>
      <c r="BK33" s="57" t="s">
        <v>28</v>
      </c>
      <c r="BL33" s="30">
        <f t="shared" si="16"/>
        <v>6</v>
      </c>
      <c r="BM33" s="40">
        <f t="shared" si="17"/>
        <v>0.13592233009708737</v>
      </c>
      <c r="BN33" s="22" t="str">
        <f t="shared" si="18"/>
        <v>–</v>
      </c>
      <c r="BO33" s="41">
        <f t="shared" si="19"/>
        <v>0.16346153846153846</v>
      </c>
      <c r="BP33" s="24" t="str">
        <f t="shared" si="20"/>
        <v/>
      </c>
      <c r="BQ33" s="6" t="s">
        <v>3</v>
      </c>
      <c r="BR33" s="26" t="str">
        <f t="shared" si="21"/>
        <v/>
      </c>
      <c r="BS33" s="42">
        <f t="shared" si="22"/>
        <v>0.14719542304849462</v>
      </c>
      <c r="BT33" s="28" t="s">
        <v>3</v>
      </c>
      <c r="BU33" s="43">
        <f t="shared" si="23"/>
        <v>9.6607215645075888E-3</v>
      </c>
      <c r="BV33" s="29" t="s">
        <v>3</v>
      </c>
      <c r="BW33" s="22" t="str">
        <f t="shared" si="24"/>
        <v>?</v>
      </c>
      <c r="BX33" s="25" t="s">
        <v>3</v>
      </c>
    </row>
    <row r="34" spans="1:76" ht="16.5" customHeight="1" x14ac:dyDescent="0.2">
      <c r="A34" s="15" t="s">
        <v>17</v>
      </c>
      <c r="B34" s="17"/>
      <c r="C34" s="3"/>
      <c r="D34" s="17"/>
      <c r="E34" s="3"/>
      <c r="F34" s="17"/>
      <c r="G34" s="3"/>
      <c r="H34" s="17"/>
      <c r="I34" s="3"/>
      <c r="J34" s="17"/>
      <c r="K34" s="3"/>
      <c r="L34" s="17"/>
      <c r="M34" s="3"/>
      <c r="N34" s="17"/>
      <c r="O34" s="3"/>
      <c r="P34" s="17"/>
      <c r="Q34" s="3"/>
      <c r="R34" s="17"/>
      <c r="S34" s="3"/>
      <c r="T34" s="17"/>
      <c r="U34" s="3"/>
      <c r="V34" s="17"/>
      <c r="W34" s="3"/>
      <c r="X34" s="17"/>
      <c r="Y34" s="3"/>
      <c r="Z34" s="17"/>
      <c r="AA34" s="3"/>
      <c r="AB34" s="17"/>
      <c r="AC34" s="3"/>
      <c r="AD34" s="17"/>
      <c r="AE34" s="3"/>
      <c r="AF34" s="17"/>
      <c r="AG34" s="3"/>
      <c r="AH34" s="17"/>
      <c r="AI34" s="3"/>
      <c r="AJ34" s="17"/>
      <c r="AK34" s="3"/>
      <c r="AL34" s="17"/>
      <c r="AM34" s="3"/>
      <c r="AN34" s="17"/>
      <c r="AO34" s="3"/>
      <c r="AP34" s="17"/>
      <c r="AQ34" s="3"/>
      <c r="AR34" s="17"/>
      <c r="AS34" s="3"/>
      <c r="AT34" s="17"/>
      <c r="AU34" s="3"/>
      <c r="AV34" s="17"/>
      <c r="AW34" s="3"/>
      <c r="AX34" s="17"/>
      <c r="AY34" s="3"/>
      <c r="AZ34" s="17"/>
      <c r="BA34" s="3"/>
      <c r="BB34" s="17"/>
      <c r="BC34" s="3"/>
      <c r="BD34" s="17"/>
      <c r="BE34" s="3"/>
      <c r="BF34" s="17"/>
      <c r="BG34" s="3"/>
      <c r="BH34" s="17"/>
      <c r="BI34" s="3"/>
      <c r="BK34" s="56" t="s">
        <v>17</v>
      </c>
      <c r="BL34" s="30"/>
      <c r="BM34" s="21"/>
      <c r="BN34" s="22"/>
      <c r="BO34" s="23"/>
      <c r="BP34" s="24"/>
      <c r="BQ34" s="25"/>
      <c r="BR34" s="26"/>
      <c r="BS34" s="27"/>
      <c r="BT34" s="28"/>
      <c r="BU34" s="22"/>
      <c r="BV34" s="29"/>
      <c r="BW34" s="22"/>
      <c r="BX34" s="25"/>
    </row>
    <row r="35" spans="1:76" ht="16.5" customHeight="1" x14ac:dyDescent="0.2">
      <c r="A35" s="10" t="s">
        <v>26</v>
      </c>
      <c r="B35" s="19">
        <v>13.6</v>
      </c>
      <c r="C35" s="4">
        <f>IF(AND((B35&gt;0),(B$4&gt;0)),(B35/B$4*100),"")</f>
        <v>35.416666666666671</v>
      </c>
      <c r="D35" s="19">
        <v>14.5</v>
      </c>
      <c r="E35" s="4">
        <f>IF(AND((D35&gt;0),(D$4&gt;0)),(D35/D$4*100),"")</f>
        <v>35.802469135802468</v>
      </c>
      <c r="F35" s="19">
        <v>11.6</v>
      </c>
      <c r="G35" s="4">
        <f>IF(AND((F35&gt;0),(F$4&gt;0)),(F35/F$4*100),"")</f>
        <v>32.402234636871505</v>
      </c>
      <c r="H35" s="19">
        <v>12.2</v>
      </c>
      <c r="I35" s="4">
        <f>IF(AND((H35&gt;0),(H$4&gt;0)),(H35/H$4*100),"")</f>
        <v>32.884097035040426</v>
      </c>
      <c r="J35" s="19">
        <v>11.6</v>
      </c>
      <c r="K35" s="4">
        <f>IF(AND((J35&gt;0),(J$4&gt;0)),(J35/J$4*100),"")</f>
        <v>30.366492146596858</v>
      </c>
      <c r="L35" s="19">
        <v>12.6</v>
      </c>
      <c r="M35" s="4">
        <f>IF(AND((L35&gt;0),(L$4&gt;0)),(L35/L$4*100),"")</f>
        <v>32.642487046632127</v>
      </c>
      <c r="N35" s="19">
        <v>14.4</v>
      </c>
      <c r="O35" s="4">
        <f>IF(AND((N35&gt;0),(N$4&gt;0)),(N35/N$4*100),"")</f>
        <v>40.909090909090907</v>
      </c>
      <c r="P35" s="19">
        <v>13.6</v>
      </c>
      <c r="Q35" s="4">
        <f>IF(AND((P35&gt;0),(P$4&gt;0)),(P35/P$4*100),"")</f>
        <v>34.871794871794869</v>
      </c>
      <c r="R35" s="19">
        <v>14.9</v>
      </c>
      <c r="S35" s="4">
        <f>IF(AND((R35&gt;0),(R$4&gt;0)),(R35/R$4*100),"")</f>
        <v>37.06467661691542</v>
      </c>
      <c r="T35" s="19">
        <v>12.9</v>
      </c>
      <c r="U35" s="4">
        <f>IF(AND((T35&gt;0),(T$4&gt;0)),(T35/T$4*100),"")</f>
        <v>33.94736842105263</v>
      </c>
      <c r="V35" s="19"/>
      <c r="W35" s="4" t="str">
        <f>IF(AND((V35&gt;0),(V$4&gt;0)),(V35/V$4*100),"")</f>
        <v/>
      </c>
      <c r="X35" s="19"/>
      <c r="Y35" s="4" t="str">
        <f>IF(AND((X35&gt;0),(X$4&gt;0)),(X35/X$4*100),"")</f>
        <v/>
      </c>
      <c r="Z35" s="19"/>
      <c r="AA35" s="4" t="str">
        <f>IF(AND((Z35&gt;0),(Z$4&gt;0)),(Z35/Z$4*100),"")</f>
        <v/>
      </c>
      <c r="AB35" s="19"/>
      <c r="AC35" s="4" t="str">
        <f>IF(AND((AB35&gt;0),(AB$4&gt;0)),(AB35/AB$4*100),"")</f>
        <v/>
      </c>
      <c r="AD35" s="19"/>
      <c r="AE35" s="4" t="str">
        <f t="shared" ref="AE35:AE36" si="184">IF(AND((AD35&gt;0),(AD$4&gt;0)),(AD35/AD$4*100),"")</f>
        <v/>
      </c>
      <c r="AF35" s="19"/>
      <c r="AG35" s="4" t="str">
        <f t="shared" ref="AG35:AG36" si="185">IF(AND((AF35&gt;0),(AF$4&gt;0)),(AF35/AF$4*100),"")</f>
        <v/>
      </c>
      <c r="AH35" s="19"/>
      <c r="AI35" s="4" t="str">
        <f t="shared" ref="AI35:AI36" si="186">IF(AND((AH35&gt;0),(AH$4&gt;0)),(AH35/AH$4*100),"")</f>
        <v/>
      </c>
      <c r="AJ35" s="19"/>
      <c r="AK35" s="4" t="str">
        <f t="shared" ref="AK35:AK36" si="187">IF(AND((AJ35&gt;0),(AJ$4&gt;0)),(AJ35/AJ$4*100),"")</f>
        <v/>
      </c>
      <c r="AL35" s="19"/>
      <c r="AM35" s="4" t="str">
        <f t="shared" ref="AM35:AM36" si="188">IF(AND((AL35&gt;0),(AL$4&gt;0)),(AL35/AL$4*100),"")</f>
        <v/>
      </c>
      <c r="AN35" s="19"/>
      <c r="AO35" s="4" t="str">
        <f t="shared" ref="AO35:AO36" si="189">IF(AND((AN35&gt;0),(AN$4&gt;0)),(AN35/AN$4*100),"")</f>
        <v/>
      </c>
      <c r="AP35" s="19"/>
      <c r="AQ35" s="4" t="str">
        <f t="shared" ref="AQ35:AQ36" si="190">IF(AND((AP35&gt;0),(AP$4&gt;0)),(AP35/AP$4*100),"")</f>
        <v/>
      </c>
      <c r="AR35" s="19"/>
      <c r="AS35" s="4" t="str">
        <f t="shared" ref="AS35:AS36" si="191">IF(AND((AR35&gt;0),(AR$4&gt;0)),(AR35/AR$4*100),"")</f>
        <v/>
      </c>
      <c r="AT35" s="19"/>
      <c r="AU35" s="4" t="str">
        <f t="shared" ref="AU35:AU36" si="192">IF(AND((AT35&gt;0),(AT$4&gt;0)),(AT35/AT$4*100),"")</f>
        <v/>
      </c>
      <c r="AV35" s="19"/>
      <c r="AW35" s="4" t="str">
        <f t="shared" ref="AW35:AW36" si="193">IF(AND((AV35&gt;0),(AV$4&gt;0)),(AV35/AV$4*100),"")</f>
        <v/>
      </c>
      <c r="AX35" s="19"/>
      <c r="AY35" s="4" t="str">
        <f t="shared" ref="AY35:AY36" si="194">IF(AND((AX35&gt;0),(AX$4&gt;0)),(AX35/AX$4*100),"")</f>
        <v/>
      </c>
      <c r="AZ35" s="19"/>
      <c r="BA35" s="4" t="str">
        <f t="shared" ref="BA35:BA36" si="195">IF(AND((AZ35&gt;0),(AZ$4&gt;0)),(AZ35/AZ$4*100),"")</f>
        <v/>
      </c>
      <c r="BB35" s="19"/>
      <c r="BC35" s="4" t="str">
        <f t="shared" ref="BC35:BC36" si="196">IF(AND((BB35&gt;0),(BB$4&gt;0)),(BB35/BB$4*100),"")</f>
        <v/>
      </c>
      <c r="BD35" s="19"/>
      <c r="BE35" s="4" t="str">
        <f t="shared" ref="BE35:BE36" si="197">IF(AND((BD35&gt;0),(BD$4&gt;0)),(BD35/BD$4*100),"")</f>
        <v/>
      </c>
      <c r="BF35" s="19"/>
      <c r="BG35" s="4" t="str">
        <f t="shared" ref="BG35:BG36" si="198">IF(AND((BF35&gt;0),(BF$4&gt;0)),(BF35/BF$4*100),"")</f>
        <v/>
      </c>
      <c r="BH35" s="19"/>
      <c r="BI35" s="4" t="str">
        <f t="shared" ref="BI35:BI36" si="199">IF(AND((BH35&gt;0),(BH$4&gt;0)),(BH35/BH$4*100),"")</f>
        <v/>
      </c>
      <c r="BK35" s="57" t="s">
        <v>26</v>
      </c>
      <c r="BL35" s="30">
        <f t="shared" si="16"/>
        <v>10</v>
      </c>
      <c r="BM35" s="31">
        <f t="shared" si="17"/>
        <v>11.6</v>
      </c>
      <c r="BN35" s="32" t="str">
        <f t="shared" si="18"/>
        <v>–</v>
      </c>
      <c r="BO35" s="33">
        <f t="shared" si="19"/>
        <v>14.9</v>
      </c>
      <c r="BP35" s="34">
        <f t="shared" si="20"/>
        <v>30.366492146596858</v>
      </c>
      <c r="BQ35" s="35" t="str">
        <f t="shared" si="41"/>
        <v>–</v>
      </c>
      <c r="BR35" s="36">
        <f t="shared" si="21"/>
        <v>40.909090909090907</v>
      </c>
      <c r="BS35" s="37">
        <f t="shared" si="22"/>
        <v>13.190000000000001</v>
      </c>
      <c r="BT35" s="38">
        <f t="shared" si="22"/>
        <v>34.630737748646389</v>
      </c>
      <c r="BU35" s="32">
        <f t="shared" si="23"/>
        <v>1.1976365614548239</v>
      </c>
      <c r="BV35" s="39">
        <f t="shared" si="23"/>
        <v>2.9441359610504381</v>
      </c>
      <c r="BW35" s="32">
        <f t="shared" si="24"/>
        <v>13.6</v>
      </c>
      <c r="BX35" s="35">
        <f t="shared" si="24"/>
        <v>35.416666666666671</v>
      </c>
    </row>
    <row r="36" spans="1:76" ht="16.5" customHeight="1" x14ac:dyDescent="0.2">
      <c r="A36" s="10" t="s">
        <v>27</v>
      </c>
      <c r="B36" s="19"/>
      <c r="C36" s="4" t="str">
        <f>IF(AND((B36&gt;0),(B$4&gt;0)),(B36/B$4*100),"")</f>
        <v/>
      </c>
      <c r="D36" s="19"/>
      <c r="E36" s="4" t="str">
        <f>IF(AND((D36&gt;0),(D$4&gt;0)),(D36/D$4*100),"")</f>
        <v/>
      </c>
      <c r="F36" s="19"/>
      <c r="G36" s="4" t="str">
        <f>IF(AND((F36&gt;0),(F$4&gt;0)),(F36/F$4*100),"")</f>
        <v/>
      </c>
      <c r="H36" s="19"/>
      <c r="I36" s="4" t="str">
        <f>IF(AND((H36&gt;0),(H$4&gt;0)),(H36/H$4*100),"")</f>
        <v/>
      </c>
      <c r="J36" s="19"/>
      <c r="K36" s="4" t="str">
        <f>IF(AND((J36&gt;0),(J$4&gt;0)),(J36/J$4*100),"")</f>
        <v/>
      </c>
      <c r="L36" s="19">
        <v>1.8</v>
      </c>
      <c r="M36" s="4">
        <f>IF(AND((L36&gt;0),(L$4&gt;0)),(L36/L$4*100),"")</f>
        <v>4.6632124352331603</v>
      </c>
      <c r="N36" s="19"/>
      <c r="O36" s="4" t="str">
        <f>IF(AND((N36&gt;0),(N$4&gt;0)),(N36/N$4*100),"")</f>
        <v/>
      </c>
      <c r="P36" s="19"/>
      <c r="Q36" s="4" t="str">
        <f>IF(AND((P36&gt;0),(P$4&gt;0)),(P36/P$4*100),"")</f>
        <v/>
      </c>
      <c r="R36" s="19">
        <v>2.2999999999999998</v>
      </c>
      <c r="S36" s="4">
        <f>IF(AND((R36&gt;0),(R$4&gt;0)),(R36/R$4*100),"")</f>
        <v>5.7213930348258693</v>
      </c>
      <c r="T36" s="19"/>
      <c r="U36" s="4" t="str">
        <f>IF(AND((T36&gt;0),(T$4&gt;0)),(T36/T$4*100),"")</f>
        <v/>
      </c>
      <c r="V36" s="19"/>
      <c r="W36" s="4" t="str">
        <f>IF(AND((V36&gt;0),(V$4&gt;0)),(V36/V$4*100),"")</f>
        <v/>
      </c>
      <c r="X36" s="19"/>
      <c r="Y36" s="4" t="str">
        <f>IF(AND((X36&gt;0),(X$4&gt;0)),(X36/X$4*100),"")</f>
        <v/>
      </c>
      <c r="Z36" s="19"/>
      <c r="AA36" s="4" t="str">
        <f>IF(AND((Z36&gt;0),(Z$4&gt;0)),(Z36/Z$4*100),"")</f>
        <v/>
      </c>
      <c r="AB36" s="19"/>
      <c r="AC36" s="4" t="str">
        <f>IF(AND((AB36&gt;0),(AB$4&gt;0)),(AB36/AB$4*100),"")</f>
        <v/>
      </c>
      <c r="AD36" s="19"/>
      <c r="AE36" s="4" t="str">
        <f t="shared" si="184"/>
        <v/>
      </c>
      <c r="AF36" s="19"/>
      <c r="AG36" s="4" t="str">
        <f t="shared" si="185"/>
        <v/>
      </c>
      <c r="AH36" s="19"/>
      <c r="AI36" s="4" t="str">
        <f t="shared" si="186"/>
        <v/>
      </c>
      <c r="AJ36" s="19"/>
      <c r="AK36" s="4" t="str">
        <f t="shared" si="187"/>
        <v/>
      </c>
      <c r="AL36" s="19"/>
      <c r="AM36" s="4" t="str">
        <f t="shared" si="188"/>
        <v/>
      </c>
      <c r="AN36" s="19"/>
      <c r="AO36" s="4" t="str">
        <f t="shared" si="189"/>
        <v/>
      </c>
      <c r="AP36" s="19"/>
      <c r="AQ36" s="4" t="str">
        <f t="shared" si="190"/>
        <v/>
      </c>
      <c r="AR36" s="19"/>
      <c r="AS36" s="4" t="str">
        <f t="shared" si="191"/>
        <v/>
      </c>
      <c r="AT36" s="19"/>
      <c r="AU36" s="4" t="str">
        <f t="shared" si="192"/>
        <v/>
      </c>
      <c r="AV36" s="19"/>
      <c r="AW36" s="4" t="str">
        <f t="shared" si="193"/>
        <v/>
      </c>
      <c r="AX36" s="19"/>
      <c r="AY36" s="4" t="str">
        <f t="shared" si="194"/>
        <v/>
      </c>
      <c r="AZ36" s="19"/>
      <c r="BA36" s="4" t="str">
        <f t="shared" si="195"/>
        <v/>
      </c>
      <c r="BB36" s="19"/>
      <c r="BC36" s="4" t="str">
        <f t="shared" si="196"/>
        <v/>
      </c>
      <c r="BD36" s="19"/>
      <c r="BE36" s="4" t="str">
        <f t="shared" si="197"/>
        <v/>
      </c>
      <c r="BF36" s="19"/>
      <c r="BG36" s="4" t="str">
        <f t="shared" si="198"/>
        <v/>
      </c>
      <c r="BH36" s="19"/>
      <c r="BI36" s="4" t="str">
        <f t="shared" si="199"/>
        <v/>
      </c>
      <c r="BK36" s="57" t="s">
        <v>27</v>
      </c>
      <c r="BL36" s="30">
        <f t="shared" si="16"/>
        <v>2</v>
      </c>
      <c r="BM36" s="31">
        <f t="shared" si="17"/>
        <v>1.8</v>
      </c>
      <c r="BN36" s="32" t="str">
        <f t="shared" si="18"/>
        <v>–</v>
      </c>
      <c r="BO36" s="33">
        <f t="shared" si="19"/>
        <v>2.2999999999999998</v>
      </c>
      <c r="BP36" s="34">
        <f t="shared" si="20"/>
        <v>4.6632124352331603</v>
      </c>
      <c r="BQ36" s="35" t="str">
        <f t="shared" si="41"/>
        <v>–</v>
      </c>
      <c r="BR36" s="36">
        <f t="shared" si="21"/>
        <v>5.7213930348258693</v>
      </c>
      <c r="BS36" s="37">
        <f t="shared" si="22"/>
        <v>2.0499999999999998</v>
      </c>
      <c r="BT36" s="38">
        <f t="shared" si="22"/>
        <v>5.1923027350295143</v>
      </c>
      <c r="BU36" s="32">
        <f t="shared" si="23"/>
        <v>0.35355339059327379</v>
      </c>
      <c r="BV36" s="39">
        <f t="shared" si="23"/>
        <v>0.74824667769205666</v>
      </c>
      <c r="BW36" s="32" t="str">
        <f t="shared" si="24"/>
        <v>?</v>
      </c>
      <c r="BX36" s="35" t="str">
        <f t="shared" si="24"/>
        <v>?</v>
      </c>
    </row>
    <row r="37" spans="1:76" ht="16.5" customHeight="1" thickBot="1" x14ac:dyDescent="0.25">
      <c r="A37" s="10" t="s">
        <v>28</v>
      </c>
      <c r="B37" s="68" t="str">
        <f>IF(AND((B36&gt;0),(B35&gt;0)),(B36/B35),"")</f>
        <v/>
      </c>
      <c r="C37" s="4" t="s">
        <v>3</v>
      </c>
      <c r="D37" s="68" t="str">
        <f>IF(AND((D36&gt;0),(D35&gt;0)),(D36/D35),"")</f>
        <v/>
      </c>
      <c r="E37" s="4" t="s">
        <v>3</v>
      </c>
      <c r="F37" s="68" t="str">
        <f>IF(AND((F36&gt;0),(F35&gt;0)),(F36/F35),"")</f>
        <v/>
      </c>
      <c r="G37" s="4" t="s">
        <v>3</v>
      </c>
      <c r="H37" s="68" t="str">
        <f>IF(AND((H36&gt;0),(H35&gt;0)),(H36/H35),"")</f>
        <v/>
      </c>
      <c r="I37" s="4" t="s">
        <v>3</v>
      </c>
      <c r="J37" s="68" t="str">
        <f>IF(AND((J36&gt;0),(J35&gt;0)),(J36/J35),"")</f>
        <v/>
      </c>
      <c r="K37" s="4" t="s">
        <v>3</v>
      </c>
      <c r="L37" s="68">
        <f>IF(AND((L36&gt;0),(L35&gt;0)),(L36/L35),"")</f>
        <v>0.14285714285714288</v>
      </c>
      <c r="M37" s="4" t="s">
        <v>3</v>
      </c>
      <c r="N37" s="68" t="str">
        <f>IF(AND((N36&gt;0),(N35&gt;0)),(N36/N35),"")</f>
        <v/>
      </c>
      <c r="O37" s="4" t="s">
        <v>3</v>
      </c>
      <c r="P37" s="68" t="str">
        <f>IF(AND((P36&gt;0),(P35&gt;0)),(P36/P35),"")</f>
        <v/>
      </c>
      <c r="Q37" s="4" t="s">
        <v>3</v>
      </c>
      <c r="R37" s="68">
        <f>IF(AND((R36&gt;0),(R35&gt;0)),(R36/R35),"")</f>
        <v>0.15436241610738252</v>
      </c>
      <c r="S37" s="4" t="s">
        <v>3</v>
      </c>
      <c r="T37" s="68" t="str">
        <f>IF(AND((T36&gt;0),(T35&gt;0)),(T36/T35),"")</f>
        <v/>
      </c>
      <c r="U37" s="4" t="s">
        <v>3</v>
      </c>
      <c r="V37" s="68" t="str">
        <f>IF(AND((V36&gt;0),(V35&gt;0)),(V36/V35),"")</f>
        <v/>
      </c>
      <c r="W37" s="4" t="s">
        <v>3</v>
      </c>
      <c r="X37" s="68" t="str">
        <f>IF(AND((X36&gt;0),(X35&gt;0)),(X36/X35),"")</f>
        <v/>
      </c>
      <c r="Y37" s="4" t="s">
        <v>3</v>
      </c>
      <c r="Z37" s="68" t="str">
        <f>IF(AND((Z36&gt;0),(Z35&gt;0)),(Z36/Z35),"")</f>
        <v/>
      </c>
      <c r="AA37" s="4" t="s">
        <v>3</v>
      </c>
      <c r="AB37" s="68" t="str">
        <f>IF(AND((AB36&gt;0),(AB35&gt;0)),(AB36/AB35),"")</f>
        <v/>
      </c>
      <c r="AC37" s="4" t="s">
        <v>3</v>
      </c>
      <c r="AD37" s="68" t="str">
        <f t="shared" ref="AD37" si="200">IF(AND((AD36&gt;0),(AD35&gt;0)),(AD36/AD35),"")</f>
        <v/>
      </c>
      <c r="AE37" s="4" t="s">
        <v>3</v>
      </c>
      <c r="AF37" s="68" t="str">
        <f t="shared" ref="AF37" si="201">IF(AND((AF36&gt;0),(AF35&gt;0)),(AF36/AF35),"")</f>
        <v/>
      </c>
      <c r="AG37" s="4" t="s">
        <v>3</v>
      </c>
      <c r="AH37" s="68" t="str">
        <f t="shared" ref="AH37" si="202">IF(AND((AH36&gt;0),(AH35&gt;0)),(AH36/AH35),"")</f>
        <v/>
      </c>
      <c r="AI37" s="4" t="s">
        <v>3</v>
      </c>
      <c r="AJ37" s="68" t="str">
        <f t="shared" ref="AJ37" si="203">IF(AND((AJ36&gt;0),(AJ35&gt;0)),(AJ36/AJ35),"")</f>
        <v/>
      </c>
      <c r="AK37" s="4" t="s">
        <v>3</v>
      </c>
      <c r="AL37" s="68" t="str">
        <f t="shared" ref="AL37" si="204">IF(AND((AL36&gt;0),(AL35&gt;0)),(AL36/AL35),"")</f>
        <v/>
      </c>
      <c r="AM37" s="4" t="s">
        <v>3</v>
      </c>
      <c r="AN37" s="68" t="str">
        <f t="shared" ref="AN37" si="205">IF(AND((AN36&gt;0),(AN35&gt;0)),(AN36/AN35),"")</f>
        <v/>
      </c>
      <c r="AO37" s="4" t="s">
        <v>3</v>
      </c>
      <c r="AP37" s="68" t="str">
        <f t="shared" ref="AP37" si="206">IF(AND((AP36&gt;0),(AP35&gt;0)),(AP36/AP35),"")</f>
        <v/>
      </c>
      <c r="AQ37" s="4" t="s">
        <v>3</v>
      </c>
      <c r="AR37" s="68" t="str">
        <f t="shared" ref="AR37" si="207">IF(AND((AR36&gt;0),(AR35&gt;0)),(AR36/AR35),"")</f>
        <v/>
      </c>
      <c r="AS37" s="4" t="s">
        <v>3</v>
      </c>
      <c r="AT37" s="68" t="str">
        <f t="shared" ref="AT37" si="208">IF(AND((AT36&gt;0),(AT35&gt;0)),(AT36/AT35),"")</f>
        <v/>
      </c>
      <c r="AU37" s="4" t="s">
        <v>3</v>
      </c>
      <c r="AV37" s="68" t="str">
        <f t="shared" ref="AV37" si="209">IF(AND((AV36&gt;0),(AV35&gt;0)),(AV36/AV35),"")</f>
        <v/>
      </c>
      <c r="AW37" s="4" t="s">
        <v>3</v>
      </c>
      <c r="AX37" s="68" t="str">
        <f t="shared" ref="AX37" si="210">IF(AND((AX36&gt;0),(AX35&gt;0)),(AX36/AX35),"")</f>
        <v/>
      </c>
      <c r="AY37" s="4" t="s">
        <v>3</v>
      </c>
      <c r="AZ37" s="68" t="str">
        <f t="shared" ref="AZ37" si="211">IF(AND((AZ36&gt;0),(AZ35&gt;0)),(AZ36/AZ35),"")</f>
        <v/>
      </c>
      <c r="BA37" s="4" t="s">
        <v>3</v>
      </c>
      <c r="BB37" s="68" t="str">
        <f t="shared" ref="BB37" si="212">IF(AND((BB36&gt;0),(BB35&gt;0)),(BB36/BB35),"")</f>
        <v/>
      </c>
      <c r="BC37" s="4" t="s">
        <v>3</v>
      </c>
      <c r="BD37" s="68" t="str">
        <f t="shared" ref="BD37" si="213">IF(AND((BD36&gt;0),(BD35&gt;0)),(BD36/BD35),"")</f>
        <v/>
      </c>
      <c r="BE37" s="4" t="s">
        <v>3</v>
      </c>
      <c r="BF37" s="68" t="str">
        <f t="shared" ref="BF37" si="214">IF(AND((BF36&gt;0),(BF35&gt;0)),(BF36/BF35),"")</f>
        <v/>
      </c>
      <c r="BG37" s="4" t="s">
        <v>3</v>
      </c>
      <c r="BH37" s="68" t="str">
        <f t="shared" ref="BH37" si="215">IF(AND((BH36&gt;0),(BH35&gt;0)),(BH36/BH35),"")</f>
        <v/>
      </c>
      <c r="BI37" s="4" t="s">
        <v>3</v>
      </c>
      <c r="BK37" s="58" t="s">
        <v>28</v>
      </c>
      <c r="BL37" s="44">
        <f t="shared" si="16"/>
        <v>2</v>
      </c>
      <c r="BM37" s="45">
        <f t="shared" si="17"/>
        <v>0.14285714285714288</v>
      </c>
      <c r="BN37" s="46" t="str">
        <f t="shared" si="18"/>
        <v>–</v>
      </c>
      <c r="BO37" s="47">
        <f t="shared" si="19"/>
        <v>0.15436241610738252</v>
      </c>
      <c r="BP37" s="48" t="str">
        <f t="shared" si="20"/>
        <v/>
      </c>
      <c r="BQ37" s="49" t="s">
        <v>3</v>
      </c>
      <c r="BR37" s="50" t="str">
        <f t="shared" si="21"/>
        <v/>
      </c>
      <c r="BS37" s="51">
        <f t="shared" si="22"/>
        <v>0.1486097794822627</v>
      </c>
      <c r="BT37" s="52" t="s">
        <v>3</v>
      </c>
      <c r="BU37" s="53">
        <f t="shared" si="23"/>
        <v>8.1354567346486432E-3</v>
      </c>
      <c r="BV37" s="54" t="s">
        <v>3</v>
      </c>
      <c r="BW37" s="46" t="str">
        <f t="shared" si="24"/>
        <v>?</v>
      </c>
      <c r="BX37" s="49" t="s">
        <v>3</v>
      </c>
    </row>
    <row r="38" spans="1:76" s="91" customFormat="1" x14ac:dyDescent="0.2">
      <c r="A38" s="86"/>
      <c r="B38" s="87"/>
      <c r="C38" s="88"/>
      <c r="D38" s="89"/>
      <c r="E38" s="90"/>
      <c r="F38" s="89"/>
      <c r="G38" s="90"/>
      <c r="H38" s="89"/>
      <c r="I38" s="90"/>
      <c r="J38" s="89"/>
      <c r="K38" s="90"/>
      <c r="L38" s="89"/>
      <c r="M38" s="90"/>
      <c r="N38" s="89"/>
      <c r="O38" s="90"/>
      <c r="P38" s="89"/>
      <c r="Q38" s="90"/>
      <c r="R38" s="89"/>
      <c r="S38" s="90"/>
      <c r="T38" s="89"/>
      <c r="U38" s="90"/>
      <c r="V38" s="89"/>
      <c r="W38" s="90"/>
      <c r="X38" s="89"/>
      <c r="Y38" s="90"/>
      <c r="Z38" s="89"/>
      <c r="AA38" s="90"/>
      <c r="AB38" s="89"/>
      <c r="AC38" s="90"/>
      <c r="AD38" s="89"/>
      <c r="AE38" s="90"/>
      <c r="AF38" s="89"/>
      <c r="AG38" s="90"/>
      <c r="AH38" s="89"/>
      <c r="AI38" s="90"/>
      <c r="AJ38" s="89"/>
      <c r="AK38" s="90"/>
      <c r="AL38" s="89"/>
      <c r="AM38" s="90"/>
      <c r="AN38" s="89"/>
      <c r="AO38" s="90"/>
      <c r="AP38" s="89"/>
      <c r="AQ38" s="90"/>
      <c r="AR38" s="89"/>
      <c r="AS38" s="90"/>
      <c r="AT38" s="89"/>
      <c r="AU38" s="90"/>
      <c r="AV38" s="89"/>
      <c r="AW38" s="90"/>
      <c r="AX38" s="89"/>
      <c r="AY38" s="90"/>
      <c r="AZ38" s="89"/>
      <c r="BA38" s="90"/>
      <c r="BB38" s="89"/>
      <c r="BC38" s="90"/>
      <c r="BD38" s="89"/>
      <c r="BE38" s="90"/>
      <c r="BF38" s="89"/>
      <c r="BG38" s="90"/>
      <c r="BH38" s="89"/>
      <c r="BI38" s="90"/>
      <c r="BK38" s="92"/>
      <c r="BL38" s="93"/>
      <c r="BM38" s="94"/>
      <c r="BN38" s="85"/>
      <c r="BO38" s="95"/>
      <c r="BP38" s="96"/>
      <c r="BQ38" s="97"/>
      <c r="BR38" s="98"/>
      <c r="BS38" s="99"/>
      <c r="BT38" s="97"/>
      <c r="BU38" s="99"/>
      <c r="BV38" s="97"/>
      <c r="BW38" s="99"/>
      <c r="BX38" s="97"/>
    </row>
  </sheetData>
  <sheetProtection formatCells="0" formatColumns="0" formatRows="0" insertColumns="0" insertRows="0" deleteColumns="0" deleteRows="0"/>
  <mergeCells count="38">
    <mergeCell ref="X1:Y1"/>
    <mergeCell ref="B1:C1"/>
    <mergeCell ref="D1:E1"/>
    <mergeCell ref="F1:G1"/>
    <mergeCell ref="H1:I1"/>
    <mergeCell ref="J1:K1"/>
    <mergeCell ref="L1:M1"/>
    <mergeCell ref="N1:O1"/>
    <mergeCell ref="P1:Q1"/>
    <mergeCell ref="R1:S1"/>
    <mergeCell ref="T1:U1"/>
    <mergeCell ref="V1:W1"/>
    <mergeCell ref="AV1:AW1"/>
    <mergeCell ref="Z1:AA1"/>
    <mergeCell ref="AB1:AC1"/>
    <mergeCell ref="AD1:AE1"/>
    <mergeCell ref="AF1:AG1"/>
    <mergeCell ref="AH1:AI1"/>
    <mergeCell ref="AJ1:AK1"/>
    <mergeCell ref="AL1:AM1"/>
    <mergeCell ref="AN1:AO1"/>
    <mergeCell ref="AP1:AQ1"/>
    <mergeCell ref="AR1:AS1"/>
    <mergeCell ref="AT1:AU1"/>
    <mergeCell ref="BW1:BX1"/>
    <mergeCell ref="BM2:BO2"/>
    <mergeCell ref="BP2:BR2"/>
    <mergeCell ref="AX1:AY1"/>
    <mergeCell ref="AZ1:BA1"/>
    <mergeCell ref="BB1:BC1"/>
    <mergeCell ref="BD1:BE1"/>
    <mergeCell ref="BF1:BG1"/>
    <mergeCell ref="BH1:BI1"/>
    <mergeCell ref="BK1:BK2"/>
    <mergeCell ref="BL1:BL2"/>
    <mergeCell ref="BM1:BR1"/>
    <mergeCell ref="BS1:BT1"/>
    <mergeCell ref="BU1:BV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00"/>
  </sheetPr>
  <dimension ref="A1:BV38"/>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6.5" customHeight="1" x14ac:dyDescent="0.2">
      <c r="A1" s="5" t="s">
        <v>12</v>
      </c>
      <c r="B1" s="134">
        <v>1</v>
      </c>
      <c r="C1" s="134"/>
      <c r="D1" s="134">
        <v>2</v>
      </c>
      <c r="E1" s="134"/>
      <c r="F1" s="134">
        <v>3</v>
      </c>
      <c r="G1" s="134"/>
      <c r="H1" s="134">
        <v>4</v>
      </c>
      <c r="I1" s="134"/>
      <c r="J1" s="134">
        <v>5</v>
      </c>
      <c r="K1" s="134"/>
      <c r="L1" s="134">
        <v>6</v>
      </c>
      <c r="M1" s="134"/>
      <c r="N1" s="134">
        <v>7</v>
      </c>
      <c r="O1" s="134"/>
      <c r="P1" s="134">
        <v>8</v>
      </c>
      <c r="Q1" s="134"/>
      <c r="R1" s="134">
        <v>9</v>
      </c>
      <c r="S1" s="134"/>
      <c r="T1" s="134">
        <v>10</v>
      </c>
      <c r="U1" s="134"/>
      <c r="V1" s="134">
        <v>11</v>
      </c>
      <c r="W1" s="134"/>
      <c r="X1" s="133">
        <v>12</v>
      </c>
      <c r="Y1" s="133"/>
      <c r="Z1" s="133">
        <v>13</v>
      </c>
      <c r="AA1" s="133"/>
      <c r="AB1" s="133">
        <v>14</v>
      </c>
      <c r="AC1" s="133"/>
      <c r="AD1" s="133">
        <v>15</v>
      </c>
      <c r="AE1" s="133"/>
      <c r="AF1" s="133">
        <v>16</v>
      </c>
      <c r="AG1" s="133"/>
      <c r="AH1" s="133">
        <v>17</v>
      </c>
      <c r="AI1" s="133"/>
      <c r="AJ1" s="133">
        <v>18</v>
      </c>
      <c r="AK1" s="133"/>
      <c r="AL1" s="133">
        <v>19</v>
      </c>
      <c r="AM1" s="133"/>
      <c r="AN1" s="133">
        <v>20</v>
      </c>
      <c r="AO1" s="133"/>
      <c r="AP1" s="133">
        <v>21</v>
      </c>
      <c r="AQ1" s="133"/>
      <c r="AR1" s="133">
        <v>22</v>
      </c>
      <c r="AS1" s="133"/>
      <c r="AT1" s="133">
        <v>23</v>
      </c>
      <c r="AU1" s="133"/>
      <c r="AV1" s="133">
        <v>24</v>
      </c>
      <c r="AW1" s="133"/>
      <c r="AX1" s="133">
        <v>25</v>
      </c>
      <c r="AY1" s="133"/>
      <c r="AZ1" s="133">
        <v>26</v>
      </c>
      <c r="BA1" s="133"/>
      <c r="BB1" s="133">
        <v>27</v>
      </c>
      <c r="BC1" s="133"/>
      <c r="BD1" s="133">
        <v>28</v>
      </c>
      <c r="BE1" s="133"/>
      <c r="BF1" s="133">
        <v>29</v>
      </c>
      <c r="BG1" s="133"/>
      <c r="BH1" s="133">
        <v>30</v>
      </c>
      <c r="BI1" s="133"/>
      <c r="BK1" s="135" t="s">
        <v>10</v>
      </c>
      <c r="BL1" s="137" t="s">
        <v>2</v>
      </c>
      <c r="BM1" s="139" t="s">
        <v>11</v>
      </c>
      <c r="BN1" s="139"/>
      <c r="BO1" s="139"/>
      <c r="BP1" s="139"/>
      <c r="BQ1" s="139"/>
      <c r="BR1" s="140"/>
      <c r="BS1" s="139" t="s">
        <v>0</v>
      </c>
      <c r="BT1" s="140"/>
      <c r="BU1" s="139" t="s">
        <v>1</v>
      </c>
      <c r="BV1" s="141"/>
    </row>
    <row r="2" spans="1:74" ht="16.5" customHeight="1" x14ac:dyDescent="0.2">
      <c r="A2" s="7" t="s">
        <v>10</v>
      </c>
      <c r="B2" s="8" t="s">
        <v>13</v>
      </c>
      <c r="C2" s="9" t="s">
        <v>36</v>
      </c>
      <c r="D2" s="8" t="s">
        <v>13</v>
      </c>
      <c r="E2" s="9" t="s">
        <v>36</v>
      </c>
      <c r="F2" s="8" t="s">
        <v>13</v>
      </c>
      <c r="G2" s="9" t="s">
        <v>36</v>
      </c>
      <c r="H2" s="8" t="s">
        <v>13</v>
      </c>
      <c r="I2" s="9" t="s">
        <v>36</v>
      </c>
      <c r="J2" s="8" t="s">
        <v>13</v>
      </c>
      <c r="K2" s="9" t="s">
        <v>36</v>
      </c>
      <c r="L2" s="8" t="s">
        <v>13</v>
      </c>
      <c r="M2" s="9" t="s">
        <v>36</v>
      </c>
      <c r="N2" s="8" t="s">
        <v>13</v>
      </c>
      <c r="O2" s="9" t="s">
        <v>36</v>
      </c>
      <c r="P2" s="8" t="s">
        <v>13</v>
      </c>
      <c r="Q2" s="9" t="s">
        <v>36</v>
      </c>
      <c r="R2" s="8" t="s">
        <v>13</v>
      </c>
      <c r="S2" s="9" t="s">
        <v>36</v>
      </c>
      <c r="T2" s="8" t="s">
        <v>13</v>
      </c>
      <c r="U2" s="9" t="s">
        <v>36</v>
      </c>
      <c r="V2" s="8" t="s">
        <v>13</v>
      </c>
      <c r="W2" s="9" t="s">
        <v>36</v>
      </c>
      <c r="X2" s="8" t="s">
        <v>13</v>
      </c>
      <c r="Y2" s="9" t="s">
        <v>36</v>
      </c>
      <c r="Z2" s="8" t="s">
        <v>13</v>
      </c>
      <c r="AA2" s="9" t="s">
        <v>36</v>
      </c>
      <c r="AB2" s="8" t="s">
        <v>13</v>
      </c>
      <c r="AC2" s="9" t="s">
        <v>36</v>
      </c>
      <c r="AD2" s="8" t="s">
        <v>13</v>
      </c>
      <c r="AE2" s="9" t="s">
        <v>36</v>
      </c>
      <c r="AF2" s="8" t="s">
        <v>13</v>
      </c>
      <c r="AG2" s="9" t="s">
        <v>36</v>
      </c>
      <c r="AH2" s="8" t="s">
        <v>13</v>
      </c>
      <c r="AI2" s="9" t="s">
        <v>36</v>
      </c>
      <c r="AJ2" s="8" t="s">
        <v>13</v>
      </c>
      <c r="AK2" s="9" t="s">
        <v>36</v>
      </c>
      <c r="AL2" s="8" t="s">
        <v>13</v>
      </c>
      <c r="AM2" s="9" t="s">
        <v>36</v>
      </c>
      <c r="AN2" s="8" t="s">
        <v>13</v>
      </c>
      <c r="AO2" s="9" t="s">
        <v>36</v>
      </c>
      <c r="AP2" s="8" t="s">
        <v>13</v>
      </c>
      <c r="AQ2" s="9" t="s">
        <v>36</v>
      </c>
      <c r="AR2" s="8" t="s">
        <v>13</v>
      </c>
      <c r="AS2" s="9" t="s">
        <v>36</v>
      </c>
      <c r="AT2" s="8" t="s">
        <v>13</v>
      </c>
      <c r="AU2" s="9" t="s">
        <v>36</v>
      </c>
      <c r="AV2" s="8" t="s">
        <v>13</v>
      </c>
      <c r="AW2" s="9" t="s">
        <v>36</v>
      </c>
      <c r="AX2" s="8" t="s">
        <v>13</v>
      </c>
      <c r="AY2" s="9" t="s">
        <v>36</v>
      </c>
      <c r="AZ2" s="8" t="s">
        <v>13</v>
      </c>
      <c r="BA2" s="9" t="s">
        <v>36</v>
      </c>
      <c r="BB2" s="8" t="s">
        <v>13</v>
      </c>
      <c r="BC2" s="9" t="s">
        <v>36</v>
      </c>
      <c r="BD2" s="8" t="s">
        <v>13</v>
      </c>
      <c r="BE2" s="9" t="s">
        <v>36</v>
      </c>
      <c r="BF2" s="8" t="s">
        <v>13</v>
      </c>
      <c r="BG2" s="9" t="s">
        <v>36</v>
      </c>
      <c r="BH2" s="8" t="s">
        <v>13</v>
      </c>
      <c r="BI2" s="9" t="s">
        <v>36</v>
      </c>
      <c r="BK2" s="136"/>
      <c r="BL2" s="138"/>
      <c r="BM2" s="142" t="s">
        <v>13</v>
      </c>
      <c r="BN2" s="142"/>
      <c r="BO2" s="142"/>
      <c r="BP2" s="143" t="s">
        <v>36</v>
      </c>
      <c r="BQ2" s="143"/>
      <c r="BR2" s="144"/>
      <c r="BS2" s="103" t="s">
        <v>13</v>
      </c>
      <c r="BT2" s="105" t="s">
        <v>36</v>
      </c>
      <c r="BU2" s="103" t="s">
        <v>13</v>
      </c>
      <c r="BV2" s="61" t="s">
        <v>36</v>
      </c>
    </row>
    <row r="3" spans="1:74" ht="16.5" customHeight="1" x14ac:dyDescent="0.2">
      <c r="A3" s="10" t="s">
        <v>4</v>
      </c>
      <c r="B3" s="11">
        <v>158</v>
      </c>
      <c r="C3" s="1">
        <f>IF(AND((B3&gt;0),(B$4&gt;0)),(B3/B$4*100),"")</f>
        <v>477.34138972809666</v>
      </c>
      <c r="D3" s="11">
        <v>141</v>
      </c>
      <c r="E3" s="1">
        <f>IF(AND((D3&gt;0),(D$4&gt;0)),(D3/D$4*100),"")</f>
        <v>432.51533742331281</v>
      </c>
      <c r="F3" s="11">
        <v>132</v>
      </c>
      <c r="G3" s="1">
        <f>IF(AND((F3&gt;0),(F$4&gt;0)),(F3/F$4*100),"")</f>
        <v>435.64356435643566</v>
      </c>
      <c r="H3" s="11">
        <v>138</v>
      </c>
      <c r="I3" s="1">
        <f>IF(AND((H3&gt;0),(H$4&gt;0)),(H3/H$4*100),"")</f>
        <v>439.49044585987264</v>
      </c>
      <c r="J3" s="11">
        <v>179</v>
      </c>
      <c r="K3" s="1">
        <f>IF(AND((J3&gt;0),(J$4&gt;0)),(J3/J$4*100),"")</f>
        <v>554.17956656346757</v>
      </c>
      <c r="L3" s="11">
        <v>133</v>
      </c>
      <c r="M3" s="1">
        <f>IF(AND((L3&gt;0),(L$4&gt;0)),(L3/L$4*100),"")</f>
        <v>441.86046511627904</v>
      </c>
      <c r="N3" s="11">
        <v>136</v>
      </c>
      <c r="O3" s="1">
        <f>IF(AND((N3&gt;0),(N$4&gt;0)),(N3/N$4*100),"")</f>
        <v>423.67601246105914</v>
      </c>
      <c r="P3" s="11">
        <v>163</v>
      </c>
      <c r="Q3" s="1">
        <f>IF(AND((P3&gt;0),(P$4&gt;0)),(P3/P$4*100),"")</f>
        <v>510.97178683385584</v>
      </c>
      <c r="R3" s="11">
        <v>139</v>
      </c>
      <c r="S3" s="1">
        <f>IF(AND((R3&gt;0),(R$4&gt;0)),(R3/R$4*100),"")</f>
        <v>437.10691823899373</v>
      </c>
      <c r="T3" s="11">
        <v>143</v>
      </c>
      <c r="U3" s="1">
        <f>IF(AND((T3&gt;0),(T$4&gt;0)),(T3/T$4*100),"")</f>
        <v>453.96825396825398</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10</v>
      </c>
      <c r="BM3" s="21">
        <f>IF(SUM(B3,D3,F3,H3,J3,L3,N3,P3,R3,T3,V3,X3,Z3,AB3,AD3,AF3,AH3,AJ3,AL3,AN3,AP3,AR3,AT3,AV3,AX3,AZ3,BB3,BD3,BF3,BH3)&gt;0,MIN(B3,D3,F3,H3,J3,L3,N3,P3,R3,T3,V3,X3,Z3,AB3,AD3,AF3,AH3,AJ3,AL3,AN3,AP3,AR3,AT3,AV3,AX3,AZ3,BB3,BD3,BF3,BH3),"")</f>
        <v>132</v>
      </c>
      <c r="BN3" s="22" t="str">
        <f>IF(COUNT(BM3)&gt;0,"–","?")</f>
        <v>–</v>
      </c>
      <c r="BO3" s="23">
        <f>IF(SUM(B3,D3,F3,H3,J3,L3,N3,P3,R3,T3,V3,X3,Z3,AB3,AD3,AF3,AH3,AJ3,AL3,AN3,AP3,AR3,AT3,AV3,AX3,AZ3,BB3,BD3,BF3,BH3)&gt;0,MAX(B3,D3,F3,H3,J3,L3,N3,P3,R3,T3,V3,X3,Z3,AB3,AD3,AF3,AH3,AJ3,AL3,AN3,AP3,AR3,AT3,AV3,AX3,AZ3,BB3,BD3,BF3,BH3),"")</f>
        <v>179</v>
      </c>
      <c r="BP3" s="24">
        <f>IF(SUM(C3,E3,G3,I3,K3,M3,O3,Q3,S3,U3,W3,Y3,AA3,AC3,AE3,AG3,AI3,AK3,AM3,AO3,AQ3,AS3,AU3,AW3,AY3,BA3,BC3,BE3,BG3,BI3)&gt;0,MIN(C3,E3,G3,I3,K3,M3,O3,Q3,S3,U3,W3,Y3,AA3,AC3,AE3,AG3,AI3,AK3,AM3,AO3,AQ3,AS3,AU3,AW3,AY3,BA3,BC3,BE3,BG3,BI3),"")</f>
        <v>423.67601246105914</v>
      </c>
      <c r="BQ3" s="25" t="str">
        <f>IF(COUNT(BP3)&gt;0,"–","?")</f>
        <v>–</v>
      </c>
      <c r="BR3" s="26">
        <f>IF(SUM(C3,E3,G3,I3,K3,M3,O3,Q3,S3,U3,W3,Y3,AA3,AC3,AE3,AG3,AI3,AK3,AM3,AO3,AQ3,AS3,AU3,AW3,AY3,BA3,BC3,BE3,BG3,BI3)&gt;0,MAX(C3,E3,G3,I3,K3,M3,O3,Q3,S3,U3,W3,Y3,AA3,AC3,AE3,AG3,AI3,AK3,AM3,AO3,AQ3,AS3,AU3,AW3,AY3,BA3,BC3,BE3,BG3,BI3),"")</f>
        <v>554.17956656346757</v>
      </c>
      <c r="BS3" s="27">
        <f>IF(SUM(B3,D3,F3,H3,J3,L3,N3,P3,R3,T3,V3,X3,Z3,AB3,AD3,AF3,AH3,AJ3,AL3,AN3,AP3,AR3,AT3,AV3,AX3,AZ3,BB3,BD3,BF3,BH3)&gt;0,AVERAGE(B3,D3,F3,H3,J3,L3,N3,P3,R3,T3,V3,X3,Z3,AB3,AD3,AF3,AH3,AJ3,AL3,AN3,AP3,AR3,AT3,AV3,AX3,AZ3,BB3,BD3,BF3,BH3),"?")</f>
        <v>146.19999999999999</v>
      </c>
      <c r="BT3" s="28">
        <f>IF(SUM(C3,E3,G3,I3,K3,M3,O3,Q3,S3,U3,W3,Y3,AA3,AC3,AE3,AG3,AI3,AK3,AM3,AO3,AQ3,AS3,AU3,AW3,AY3,BA3,BC3,BE3,BG3,BI3)&gt;0,AVERAGE(C3,E3,G3,I3,K3,M3,O3,Q3,S3,U3,W3,Y3,AA3,AC3,AE3,AG3,AI3,AK3,AM3,AO3,AQ3,AS3,AU3,AW3,AY3,BA3,BC3,BE3,BG3,BI3),"?")</f>
        <v>460.67537405496262</v>
      </c>
      <c r="BU3" s="22">
        <f>IF(COUNT(B3,D3,F3,H3,J3,L3,N3,P3,R3,T3,V3,X3,Z3,AB3,AD3,AF3,AH3,AJ3,AL3,AN3,AP3,AR3,AT3,AV3,AX3,AZ3,BB3,BD3,BF3,BH3)&gt;1,STDEV(B3,D3,F3,H3,J3,L3,N3,P3,R3,T3,V3,X3,Z3,AB3,AD3,AF3,AH3,AJ3,AL3,AN3,AP3,AR3,AT3,AV3,AX3,AZ3,BB3,BD3,BF3,BH3),"?")</f>
        <v>15.396969398770223</v>
      </c>
      <c r="BV3" s="29">
        <f>IF(COUNT(C3,E3,G3,I3,K3,M3,O3,Q3,S3,U3,W3,Y3,AA3,AC3,AE3,AG3,AI3,AK3,AM3,AO3,AQ3,AS3,AU3,AW3,AY3,BA3,BC3,BE3,BG3,BI3)&gt;1,STDEV(C3,E3,G3,I3,K3,M3,O3,Q3,S3,U3,W3,Y3,AA3,AC3,AE3,AG3,AI3,AK3,AM3,AO3,AQ3,AS3,AU3,AW3,AY3,BA3,BC3,BE3,BG3,BI3),"?")</f>
        <v>41.822788448077688</v>
      </c>
    </row>
    <row r="4" spans="1:74" ht="16.5" customHeight="1" x14ac:dyDescent="0.2">
      <c r="A4" s="13" t="s">
        <v>25</v>
      </c>
      <c r="B4" s="14">
        <v>33.1</v>
      </c>
      <c r="C4" s="2" t="s">
        <v>3</v>
      </c>
      <c r="D4" s="14">
        <v>32.6</v>
      </c>
      <c r="E4" s="2" t="s">
        <v>3</v>
      </c>
      <c r="F4" s="14">
        <v>30.3</v>
      </c>
      <c r="G4" s="2" t="s">
        <v>3</v>
      </c>
      <c r="H4" s="14">
        <v>31.4</v>
      </c>
      <c r="I4" s="2" t="s">
        <v>3</v>
      </c>
      <c r="J4" s="14">
        <v>32.299999999999997</v>
      </c>
      <c r="K4" s="2" t="s">
        <v>3</v>
      </c>
      <c r="L4" s="14">
        <v>30.1</v>
      </c>
      <c r="M4" s="2" t="s">
        <v>3</v>
      </c>
      <c r="N4" s="14">
        <v>32.1</v>
      </c>
      <c r="O4" s="2" t="s">
        <v>3</v>
      </c>
      <c r="P4" s="14">
        <v>31.9</v>
      </c>
      <c r="Q4" s="2" t="s">
        <v>3</v>
      </c>
      <c r="R4" s="14">
        <v>31.8</v>
      </c>
      <c r="S4" s="2" t="s">
        <v>3</v>
      </c>
      <c r="T4" s="14">
        <v>31.5</v>
      </c>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25</v>
      </c>
      <c r="BL4" s="30">
        <f t="shared" ref="BL4:BL37" si="16">COUNT(B4,D4,F4,H4,J4,L4,N4,P4,R4,T4,V4,X4,Z4,AB4,AD4,AF4,AH4,AJ4,AL4,AN4,AP4,AR4,AT4,AV4,AX4,AZ4,BB4,BD4,BF4,BH4)</f>
        <v>10</v>
      </c>
      <c r="BM4" s="31">
        <f t="shared" ref="BM4:BM37" si="17">IF(SUM(B4,D4,F4,H4,J4,L4,N4,P4,R4,T4,V4,X4,Z4,AB4,AD4,AF4,AH4,AJ4,AL4,AN4,AP4,AR4,AT4,AV4,AX4,AZ4,BB4,BD4,BF4,BH4)&gt;0,MIN(B4,D4,F4,H4,J4,L4,N4,P4,R4,T4,V4,X4,Z4,AB4,AD4,AF4,AH4,AJ4,AL4,AN4,AP4,AR4,AT4,AV4,AX4,AZ4,BB4,BD4,BF4,BH4),"")</f>
        <v>30.1</v>
      </c>
      <c r="BN4" s="32" t="str">
        <f t="shared" ref="BN4:BN37" si="18">IF(COUNT(BM4)&gt;0,"–","?")</f>
        <v>–</v>
      </c>
      <c r="BO4" s="33">
        <f t="shared" ref="BO4:BO37" si="19">IF(SUM(B4,D4,F4,H4,J4,L4,N4,P4,R4,T4,V4,X4,Z4,AB4,AD4,AF4,AH4,AJ4,AL4,AN4,AP4,AR4,AT4,AV4,AX4,AZ4,BB4,BD4,BF4,BH4)&gt;0,MAX(B4,D4,F4,H4,J4,L4,N4,P4,R4,T4,V4,X4,Z4,AB4,AD4,AF4,AH4,AJ4,AL4,AN4,AP4,AR4,AT4,AV4,AX4,AZ4,BB4,BD4,BF4,BH4),"")</f>
        <v>33.1</v>
      </c>
      <c r="BP4" s="34" t="str">
        <f t="shared" ref="BP4:BP37" si="20">IF(SUM(C4,E4,G4,I4,K4,M4,O4,Q4,S4,U4,W4,Y4,AA4,AC4,AE4,AG4,AI4,AK4,AM4,AO4,AQ4,AS4,AU4,AW4,AY4,BA4,BC4,BE4,BG4,BI4)&gt;0,MIN(C4,E4,G4,I4,K4,M4,O4,Q4,S4,U4,W4,Y4,AA4,AC4,AE4,AG4,AI4,AK4,AM4,AO4,AQ4,AS4,AU4,AW4,AY4,BA4,BC4,BE4,BG4,BI4),"")</f>
        <v/>
      </c>
      <c r="BQ4" s="6" t="s">
        <v>3</v>
      </c>
      <c r="BR4" s="36" t="str">
        <f t="shared" ref="BR4:BR37" si="21">IF(SUM(C4,E4,G4,I4,K4,M4,O4,Q4,S4,U4,W4,Y4,AA4,AC4,AE4,AG4,AI4,AK4,AM4,AO4,AQ4,AS4,AU4,AW4,AY4,BA4,BC4,BE4,BG4,BI4)&gt;0,MAX(C4,E4,G4,I4,K4,M4,O4,Q4,S4,U4,W4,Y4,AA4,AC4,AE4,AG4,AI4,AK4,AM4,AO4,AQ4,AS4,AU4,AW4,AY4,BA4,BC4,BE4,BG4,BI4),"")</f>
        <v/>
      </c>
      <c r="BS4" s="37">
        <f t="shared" ref="BS4:BT37" si="22">IF(SUM(B4,D4,F4,H4,J4,L4,N4,P4,R4,T4,V4,X4,Z4,AB4,AD4,AF4,AH4,AJ4,AL4,AN4,AP4,AR4,AT4,AV4,AX4,AZ4,BB4,BD4,BF4,BH4)&gt;0,AVERAGE(B4,D4,F4,H4,J4,L4,N4,P4,R4,T4,V4,X4,Z4,AB4,AD4,AF4,AH4,AJ4,AL4,AN4,AP4,AR4,AT4,AV4,AX4,AZ4,BB4,BD4,BF4,BH4),"?")</f>
        <v>31.709999999999997</v>
      </c>
      <c r="BT4" s="38" t="s">
        <v>3</v>
      </c>
      <c r="BU4" s="32">
        <f t="shared" ref="BU4:BV37" si="23">IF(COUNT(B4,D4,F4,H4,J4,L4,N4,P4,R4,T4,V4,X4,Z4,AB4,AD4,AF4,AH4,AJ4,AL4,AN4,AP4,AR4,AT4,AV4,AX4,AZ4,BB4,BD4,BF4,BH4)&gt;1,STDEV(B4,D4,F4,H4,J4,L4,N4,P4,R4,T4,V4,X4,Z4,AB4,AD4,AF4,AH4,AJ4,AL4,AN4,AP4,AR4,AT4,AV4,AX4,AZ4,BB4,BD4,BF4,BH4),"?")</f>
        <v>0.94216063740036726</v>
      </c>
      <c r="BV4" s="39" t="s">
        <v>3</v>
      </c>
    </row>
    <row r="5" spans="1:74" ht="16.5" customHeight="1" x14ac:dyDescent="0.2">
      <c r="A5" s="16" t="s">
        <v>18</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18</v>
      </c>
      <c r="BL5" s="30"/>
      <c r="BM5" s="31"/>
      <c r="BN5" s="32"/>
      <c r="BO5" s="33"/>
      <c r="BP5" s="34"/>
      <c r="BQ5" s="35"/>
      <c r="BR5" s="36"/>
      <c r="BS5" s="37"/>
      <c r="BT5" s="38"/>
      <c r="BU5" s="32"/>
      <c r="BV5" s="39"/>
    </row>
    <row r="6" spans="1:74" ht="16.5" customHeight="1" x14ac:dyDescent="0.2">
      <c r="A6" s="10" t="s">
        <v>19</v>
      </c>
      <c r="B6" s="18">
        <v>7.6</v>
      </c>
      <c r="C6" s="4">
        <f>IF(AND((B6&gt;0),(B$4&gt;0)),(B6/B$4*100),"")</f>
        <v>22.9607250755287</v>
      </c>
      <c r="D6" s="18">
        <v>8</v>
      </c>
      <c r="E6" s="4">
        <f>IF(AND((D6&gt;0),(D$4&gt;0)),(D6/D$4*100),"")</f>
        <v>24.539877300613497</v>
      </c>
      <c r="F6" s="18">
        <v>10.5</v>
      </c>
      <c r="G6" s="4">
        <f>IF(AND((F6&gt;0),(F$4&gt;0)),(F6/F$4*100),"")</f>
        <v>34.653465346534652</v>
      </c>
      <c r="H6" s="18">
        <v>7</v>
      </c>
      <c r="I6" s="4">
        <f>IF(AND((H6&gt;0),(H$4&gt;0)),(H6/H$4*100),"")</f>
        <v>22.29299363057325</v>
      </c>
      <c r="J6" s="18">
        <v>8.1999999999999993</v>
      </c>
      <c r="K6" s="4">
        <f>IF(AND((J6&gt;0),(J$4&gt;0)),(J6/J$4*100),"")</f>
        <v>25.386996904024766</v>
      </c>
      <c r="L6" s="18">
        <v>7.5</v>
      </c>
      <c r="M6" s="4">
        <f>IF(AND((L6&gt;0),(L$4&gt;0)),(L6/L$4*100),"")</f>
        <v>24.916943521594686</v>
      </c>
      <c r="N6" s="18"/>
      <c r="O6" s="4" t="str">
        <f>IF(AND((N6&gt;0),(N$4&gt;0)),(N6/N$4*100),"")</f>
        <v/>
      </c>
      <c r="P6" s="18">
        <v>8.1999999999999993</v>
      </c>
      <c r="Q6" s="4">
        <f>IF(AND((P6&gt;0),(P$4&gt;0)),(P6/P$4*100),"")</f>
        <v>25.705329153605017</v>
      </c>
      <c r="R6" s="18">
        <v>10.1</v>
      </c>
      <c r="S6" s="4">
        <f>IF(AND((R6&gt;0),(R$4&gt;0)),(R6/R$4*100),"")</f>
        <v>31.761006289308174</v>
      </c>
      <c r="T6" s="18">
        <v>6.7</v>
      </c>
      <c r="U6" s="4">
        <f>IF(AND((T6&gt;0),(T$4&gt;0)),(T6/T$4*100),"")</f>
        <v>21.269841269841269</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57" t="s">
        <v>19</v>
      </c>
      <c r="BL6" s="30">
        <f t="shared" si="16"/>
        <v>9</v>
      </c>
      <c r="BM6" s="31">
        <f t="shared" si="17"/>
        <v>6.7</v>
      </c>
      <c r="BN6" s="32" t="str">
        <f t="shared" si="18"/>
        <v>–</v>
      </c>
      <c r="BO6" s="33">
        <f t="shared" si="19"/>
        <v>10.5</v>
      </c>
      <c r="BP6" s="34">
        <f t="shared" si="20"/>
        <v>21.269841269841269</v>
      </c>
      <c r="BQ6" s="35" t="str">
        <f t="shared" ref="BQ6:BQ36" si="40">IF(COUNT(BP6)&gt;0,"–","?")</f>
        <v>–</v>
      </c>
      <c r="BR6" s="36">
        <f t="shared" si="21"/>
        <v>34.653465346534652</v>
      </c>
      <c r="BS6" s="37">
        <f t="shared" si="22"/>
        <v>8.1999999999999993</v>
      </c>
      <c r="BT6" s="38">
        <f t="shared" si="22"/>
        <v>25.943019832402666</v>
      </c>
      <c r="BU6" s="32">
        <f t="shared" si="23"/>
        <v>1.2980754985747178</v>
      </c>
      <c r="BV6" s="39">
        <f t="shared" si="23"/>
        <v>4.4323173757032626</v>
      </c>
    </row>
    <row r="7" spans="1:74" ht="16.5" customHeight="1" x14ac:dyDescent="0.2">
      <c r="A7" s="10" t="s">
        <v>20</v>
      </c>
      <c r="B7" s="19">
        <v>4.3</v>
      </c>
      <c r="C7" s="4">
        <f>IF(AND((B7&gt;0),(B$4&gt;0)),(B7/B$4*100),"")</f>
        <v>12.990936555891238</v>
      </c>
      <c r="D7" s="19">
        <v>3.9</v>
      </c>
      <c r="E7" s="4">
        <f>IF(AND((D7&gt;0),(D$4&gt;0)),(D7/D$4*100),"")</f>
        <v>11.963190184049079</v>
      </c>
      <c r="F7" s="19">
        <v>4.4000000000000004</v>
      </c>
      <c r="G7" s="4">
        <f>IF(AND((F7&gt;0),(F$4&gt;0)),(F7/F$4*100),"")</f>
        <v>14.521452145214523</v>
      </c>
      <c r="H7" s="19">
        <v>4.2</v>
      </c>
      <c r="I7" s="4">
        <f>IF(AND((H7&gt;0),(H$4&gt;0)),(H7/H$4*100),"")</f>
        <v>13.375796178343949</v>
      </c>
      <c r="J7" s="19">
        <v>5.2</v>
      </c>
      <c r="K7" s="4">
        <f>IF(AND((J7&gt;0),(J$4&gt;0)),(J7/J$4*100),"")</f>
        <v>16.099071207430342</v>
      </c>
      <c r="L7" s="19">
        <v>3.9</v>
      </c>
      <c r="M7" s="4">
        <f>IF(AND((L7&gt;0),(L$4&gt;0)),(L7/L$4*100),"")</f>
        <v>12.956810631229235</v>
      </c>
      <c r="N7" s="19">
        <v>3.8</v>
      </c>
      <c r="O7" s="4">
        <f>IF(AND((N7&gt;0),(N$4&gt;0)),(N7/N$4*100),"")</f>
        <v>11.838006230529594</v>
      </c>
      <c r="P7" s="19">
        <v>4.7</v>
      </c>
      <c r="Q7" s="4">
        <f>IF(AND((P7&gt;0),(P$4&gt;0)),(P7/P$4*100),"")</f>
        <v>14.733542319749219</v>
      </c>
      <c r="R7" s="19">
        <v>3.6</v>
      </c>
      <c r="S7" s="4">
        <f>IF(AND((R7&gt;0),(R$4&gt;0)),(R7/R$4*100),"")</f>
        <v>11.320754716981133</v>
      </c>
      <c r="T7" s="19">
        <v>3.9</v>
      </c>
      <c r="U7" s="4">
        <f>IF(AND((T7&gt;0),(T$4&gt;0)),(T7/T$4*100),"")</f>
        <v>12.38095238095238</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57" t="s">
        <v>20</v>
      </c>
      <c r="BL7" s="30">
        <f t="shared" si="16"/>
        <v>10</v>
      </c>
      <c r="BM7" s="31">
        <f t="shared" si="17"/>
        <v>3.6</v>
      </c>
      <c r="BN7" s="32" t="str">
        <f t="shared" si="18"/>
        <v>–</v>
      </c>
      <c r="BO7" s="33">
        <f t="shared" si="19"/>
        <v>5.2</v>
      </c>
      <c r="BP7" s="34">
        <f t="shared" si="20"/>
        <v>11.320754716981133</v>
      </c>
      <c r="BQ7" s="35" t="str">
        <f t="shared" si="40"/>
        <v>–</v>
      </c>
      <c r="BR7" s="36">
        <f t="shared" si="21"/>
        <v>16.099071207430342</v>
      </c>
      <c r="BS7" s="37">
        <f t="shared" si="22"/>
        <v>4.1899999999999995</v>
      </c>
      <c r="BT7" s="38">
        <f t="shared" si="22"/>
        <v>13.218051255037068</v>
      </c>
      <c r="BU7" s="32">
        <f t="shared" si="23"/>
        <v>0.48177911028926657</v>
      </c>
      <c r="BV7" s="39">
        <f t="shared" si="23"/>
        <v>1.4988967602211285</v>
      </c>
    </row>
    <row r="8" spans="1:74" ht="16.5" customHeight="1" x14ac:dyDescent="0.2">
      <c r="A8" s="10" t="s">
        <v>21</v>
      </c>
      <c r="B8" s="19">
        <v>10.4</v>
      </c>
      <c r="C8" s="4">
        <f>IF(AND((B8&gt;0),(B$4&gt;0)),(B8/B$4*100),"")</f>
        <v>31.419939577039273</v>
      </c>
      <c r="D8" s="19">
        <v>10.7</v>
      </c>
      <c r="E8" s="4">
        <f>IF(AND((D8&gt;0),(D$4&gt;0)),(D8/D$4*100),"")</f>
        <v>32.822085889570545</v>
      </c>
      <c r="F8" s="19">
        <v>16</v>
      </c>
      <c r="G8" s="4">
        <f>IF(AND((F8&gt;0),(F$4&gt;0)),(F8/F$4*100),"")</f>
        <v>52.805280528052798</v>
      </c>
      <c r="H8" s="19">
        <v>10.3</v>
      </c>
      <c r="I8" s="4">
        <f>IF(AND((H8&gt;0),(H$4&gt;0)),(H8/H$4*100),"")</f>
        <v>32.802547770700642</v>
      </c>
      <c r="J8" s="19"/>
      <c r="K8" s="4" t="str">
        <f>IF(AND((J8&gt;0),(J$4&gt;0)),(J8/J$4*100),"")</f>
        <v/>
      </c>
      <c r="L8" s="19">
        <v>11.4</v>
      </c>
      <c r="M8" s="4">
        <f>IF(AND((L8&gt;0),(L$4&gt;0)),(L8/L$4*100),"")</f>
        <v>37.873754152823921</v>
      </c>
      <c r="N8" s="19">
        <v>11.8</v>
      </c>
      <c r="O8" s="4">
        <f>IF(AND((N8&gt;0),(N$4&gt;0)),(N8/N$4*100),"")</f>
        <v>36.760124610591902</v>
      </c>
      <c r="P8" s="19">
        <v>13.4</v>
      </c>
      <c r="Q8" s="4">
        <f>IF(AND((P8&gt;0),(P$4&gt;0)),(P8/P$4*100),"")</f>
        <v>42.006269592476492</v>
      </c>
      <c r="R8" s="19">
        <v>14.3</v>
      </c>
      <c r="S8" s="4">
        <f>IF(AND((R8&gt;0),(R$4&gt;0)),(R8/R$4*100),"")</f>
        <v>44.968553459119498</v>
      </c>
      <c r="T8" s="19">
        <v>13.2</v>
      </c>
      <c r="U8" s="4">
        <f>IF(AND((T8&gt;0),(T$4&gt;0)),(T8/T$4*100),"")</f>
        <v>41.904761904761898</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57" t="s">
        <v>21</v>
      </c>
      <c r="BL8" s="30">
        <f t="shared" si="16"/>
        <v>9</v>
      </c>
      <c r="BM8" s="31">
        <f t="shared" si="17"/>
        <v>10.3</v>
      </c>
      <c r="BN8" s="32" t="str">
        <f t="shared" si="18"/>
        <v>–</v>
      </c>
      <c r="BO8" s="33">
        <f t="shared" si="19"/>
        <v>16</v>
      </c>
      <c r="BP8" s="34">
        <f t="shared" si="20"/>
        <v>31.419939577039273</v>
      </c>
      <c r="BQ8" s="35" t="str">
        <f t="shared" si="40"/>
        <v>–</v>
      </c>
      <c r="BR8" s="36">
        <f t="shared" si="21"/>
        <v>52.805280528052798</v>
      </c>
      <c r="BS8" s="37">
        <f t="shared" si="22"/>
        <v>12.388888888888891</v>
      </c>
      <c r="BT8" s="38">
        <f t="shared" si="22"/>
        <v>39.262590831681891</v>
      </c>
      <c r="BU8" s="32">
        <f t="shared" si="23"/>
        <v>1.9643347757220662</v>
      </c>
      <c r="BV8" s="39">
        <f t="shared" si="23"/>
        <v>6.9226253898813024</v>
      </c>
    </row>
    <row r="9" spans="1:74" ht="16.5" customHeight="1" x14ac:dyDescent="0.2">
      <c r="A9" s="10" t="s">
        <v>23</v>
      </c>
      <c r="B9" s="19">
        <v>3.9</v>
      </c>
      <c r="C9" s="4">
        <f>IF(AND((B9&gt;0),(B$4&gt;0)),(B9/B$4*100),"")</f>
        <v>11.782477341389727</v>
      </c>
      <c r="D9" s="19">
        <v>4</v>
      </c>
      <c r="E9" s="4">
        <f>IF(AND((D9&gt;0),(D$4&gt;0)),(D9/D$4*100),"")</f>
        <v>12.269938650306749</v>
      </c>
      <c r="F9" s="19">
        <v>3.4</v>
      </c>
      <c r="G9" s="4">
        <f>IF(AND((F9&gt;0),(F$4&gt;0)),(F9/F$4*100),"")</f>
        <v>11.221122112211221</v>
      </c>
      <c r="H9" s="19">
        <v>3.8</v>
      </c>
      <c r="I9" s="4">
        <f>IF(AND((H9&gt;0),(H$4&gt;0)),(H9/H$4*100),"")</f>
        <v>12.101910828025478</v>
      </c>
      <c r="J9" s="19">
        <v>3.7</v>
      </c>
      <c r="K9" s="4">
        <f>IF(AND((J9&gt;0),(J$4&gt;0)),(J9/J$4*100),"")</f>
        <v>11.45510835913313</v>
      </c>
      <c r="L9" s="19">
        <v>3.1</v>
      </c>
      <c r="M9" s="4">
        <f>IF(AND((L9&gt;0),(L$4&gt;0)),(L9/L$4*100),"")</f>
        <v>10.299003322259136</v>
      </c>
      <c r="N9" s="19">
        <v>3.7</v>
      </c>
      <c r="O9" s="4">
        <f>IF(AND((N9&gt;0),(N$4&gt;0)),(N9/N$4*100),"")</f>
        <v>11.526479750778815</v>
      </c>
      <c r="P9" s="19">
        <v>3.8</v>
      </c>
      <c r="Q9" s="4">
        <f>IF(AND((P9&gt;0),(P$4&gt;0)),(P9/P$4*100),"")</f>
        <v>11.912225705329153</v>
      </c>
      <c r="R9" s="19">
        <v>3.8</v>
      </c>
      <c r="S9" s="4">
        <f>IF(AND((R9&gt;0),(R$4&gt;0)),(R9/R$4*100),"")</f>
        <v>11.949685534591193</v>
      </c>
      <c r="T9" s="19">
        <v>4.7</v>
      </c>
      <c r="U9" s="4">
        <f>IF(AND((T9&gt;0),(T$4&gt;0)),(T9/T$4*100),"")</f>
        <v>14.920634920634921</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57" t="s">
        <v>23</v>
      </c>
      <c r="BL9" s="30">
        <f t="shared" si="16"/>
        <v>10</v>
      </c>
      <c r="BM9" s="31">
        <f t="shared" si="17"/>
        <v>3.1</v>
      </c>
      <c r="BN9" s="32" t="str">
        <f t="shared" si="18"/>
        <v>–</v>
      </c>
      <c r="BO9" s="33">
        <f t="shared" si="19"/>
        <v>4.7</v>
      </c>
      <c r="BP9" s="34">
        <f t="shared" si="20"/>
        <v>10.299003322259136</v>
      </c>
      <c r="BQ9" s="35" t="str">
        <f t="shared" si="40"/>
        <v>–</v>
      </c>
      <c r="BR9" s="36">
        <f t="shared" si="21"/>
        <v>14.920634920634921</v>
      </c>
      <c r="BS9" s="37">
        <f t="shared" si="22"/>
        <v>3.7900000000000005</v>
      </c>
      <c r="BT9" s="38">
        <f t="shared" si="22"/>
        <v>11.943858652465952</v>
      </c>
      <c r="BU9" s="32">
        <f t="shared" si="23"/>
        <v>0.41217579852398195</v>
      </c>
      <c r="BV9" s="39">
        <f t="shared" si="23"/>
        <v>1.1860561767717179</v>
      </c>
    </row>
    <row r="10" spans="1:74" ht="16.5" customHeight="1" x14ac:dyDescent="0.2">
      <c r="A10" s="10" t="s">
        <v>22</v>
      </c>
      <c r="B10" s="19">
        <v>26.5</v>
      </c>
      <c r="C10" s="4">
        <f>IF(AND((B10&gt;0),(B$4&gt;0)),(B10/B$4*100),"")</f>
        <v>80.060422960725077</v>
      </c>
      <c r="D10" s="19">
        <v>22.5</v>
      </c>
      <c r="E10" s="4">
        <f>IF(AND((D10&gt;0),(D$4&gt;0)),(D10/D$4*100),"")</f>
        <v>69.018404907975466</v>
      </c>
      <c r="F10" s="19">
        <v>28.7</v>
      </c>
      <c r="G10" s="4">
        <f>IF(AND((F10&gt;0),(F$4&gt;0)),(F10/F$4*100),"")</f>
        <v>94.719471947194705</v>
      </c>
      <c r="H10" s="19">
        <v>26.3</v>
      </c>
      <c r="I10" s="4">
        <f>IF(AND((H10&gt;0),(H$4&gt;0)),(H10/H$4*100),"")</f>
        <v>83.757961783439498</v>
      </c>
      <c r="J10" s="19">
        <v>36.700000000000003</v>
      </c>
      <c r="K10" s="4">
        <f>IF(AND((J10&gt;0),(J$4&gt;0)),(J10/J$4*100),"")</f>
        <v>113.62229102167186</v>
      </c>
      <c r="L10" s="19">
        <v>24.9</v>
      </c>
      <c r="M10" s="4">
        <f>IF(AND((L10&gt;0),(L$4&gt;0)),(L10/L$4*100),"")</f>
        <v>82.724252491694344</v>
      </c>
      <c r="N10" s="19">
        <v>30.4</v>
      </c>
      <c r="O10" s="4">
        <f>IF(AND((N10&gt;0),(N$4&gt;0)),(N10/N$4*100),"")</f>
        <v>94.704049844236749</v>
      </c>
      <c r="P10" s="19">
        <v>29.8</v>
      </c>
      <c r="Q10" s="4">
        <f>IF(AND((P10&gt;0),(P$4&gt;0)),(P10/P$4*100),"")</f>
        <v>93.416927899686527</v>
      </c>
      <c r="R10" s="19">
        <v>33.9</v>
      </c>
      <c r="S10" s="4">
        <f>IF(AND((R10&gt;0),(R$4&gt;0)),(R10/R$4*100),"")</f>
        <v>106.60377358490565</v>
      </c>
      <c r="T10" s="19">
        <v>30.5</v>
      </c>
      <c r="U10" s="4">
        <f>IF(AND((T10&gt;0),(T$4&gt;0)),(T10/T$4*100),"")</f>
        <v>96.825396825396822</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57" t="s">
        <v>22</v>
      </c>
      <c r="BL10" s="30">
        <f t="shared" si="16"/>
        <v>10</v>
      </c>
      <c r="BM10" s="31">
        <f t="shared" si="17"/>
        <v>22.5</v>
      </c>
      <c r="BN10" s="32" t="str">
        <f t="shared" si="18"/>
        <v>–</v>
      </c>
      <c r="BO10" s="33">
        <f t="shared" si="19"/>
        <v>36.700000000000003</v>
      </c>
      <c r="BP10" s="34">
        <f t="shared" si="20"/>
        <v>69.018404907975466</v>
      </c>
      <c r="BQ10" s="35" t="str">
        <f t="shared" si="40"/>
        <v>–</v>
      </c>
      <c r="BR10" s="36">
        <f t="shared" si="21"/>
        <v>113.62229102167186</v>
      </c>
      <c r="BS10" s="37">
        <f t="shared" si="22"/>
        <v>29.02</v>
      </c>
      <c r="BT10" s="38">
        <f t="shared" si="22"/>
        <v>91.545295326692667</v>
      </c>
      <c r="BU10" s="32">
        <f t="shared" si="23"/>
        <v>4.2273711295161673</v>
      </c>
      <c r="BV10" s="39">
        <f t="shared" si="23"/>
        <v>13.095391723913082</v>
      </c>
    </row>
    <row r="11" spans="1:74" ht="16.5" customHeight="1" x14ac:dyDescent="0.2">
      <c r="A11" s="10" t="s">
        <v>35</v>
      </c>
      <c r="B11" s="68">
        <f>IF(AND((B10&gt;0),(B3&gt;0)),(B10/B3),"")</f>
        <v>0.16772151898734178</v>
      </c>
      <c r="C11" s="4" t="s">
        <v>3</v>
      </c>
      <c r="D11" s="68">
        <f>IF(AND((D10&gt;0),(D3&gt;0)),(D10/D3),"")</f>
        <v>0.15957446808510639</v>
      </c>
      <c r="E11" s="4" t="s">
        <v>3</v>
      </c>
      <c r="F11" s="68">
        <f>IF(AND((F10&gt;0),(F3&gt;0)),(F10/F3),"")</f>
        <v>0.21742424242424241</v>
      </c>
      <c r="G11" s="4" t="s">
        <v>3</v>
      </c>
      <c r="H11" s="68">
        <f>IF(AND((H10&gt;0),(H3&gt;0)),(H10/H3),"")</f>
        <v>0.19057971014492753</v>
      </c>
      <c r="I11" s="4" t="s">
        <v>3</v>
      </c>
      <c r="J11" s="68">
        <f>IF(AND((J10&gt;0),(J3&gt;0)),(J10/J3),"")</f>
        <v>0.20502793296089386</v>
      </c>
      <c r="K11" s="4" t="s">
        <v>3</v>
      </c>
      <c r="L11" s="68">
        <f>IF(AND((L10&gt;0),(L3&gt;0)),(L10/L3),"")</f>
        <v>0.18721804511278195</v>
      </c>
      <c r="M11" s="4" t="s">
        <v>3</v>
      </c>
      <c r="N11" s="68">
        <f>IF(AND((N10&gt;0),(N3&gt;0)),(N10/N3),"")</f>
        <v>0.22352941176470587</v>
      </c>
      <c r="O11" s="4" t="s">
        <v>3</v>
      </c>
      <c r="P11" s="68">
        <f>IF(AND((P10&gt;0),(P3&gt;0)),(P10/P3),"")</f>
        <v>0.18282208588957055</v>
      </c>
      <c r="Q11" s="4" t="s">
        <v>3</v>
      </c>
      <c r="R11" s="68">
        <f>IF(AND((R10&gt;0),(R3&gt;0)),(R10/R3),"")</f>
        <v>0.24388489208633093</v>
      </c>
      <c r="S11" s="4" t="s">
        <v>3</v>
      </c>
      <c r="T11" s="68">
        <f>IF(AND((T10&gt;0),(T3&gt;0)),(T10/T3),"")</f>
        <v>0.21328671328671328</v>
      </c>
      <c r="U11" s="4" t="s">
        <v>3</v>
      </c>
      <c r="V11" s="68" t="str">
        <f>IF(AND((V10&gt;0),(V3&gt;0)),(V10/V3),"")</f>
        <v/>
      </c>
      <c r="W11" s="4" t="s">
        <v>3</v>
      </c>
      <c r="X11" s="68" t="str">
        <f>IF(AND((X10&gt;0),(X3&gt;0)),(X10/X3),"")</f>
        <v/>
      </c>
      <c r="Y11" s="4" t="s">
        <v>3</v>
      </c>
      <c r="Z11" s="68" t="str">
        <f>IF(AND((Z10&gt;0),(Z3&gt;0)),(Z10/Z3),"")</f>
        <v/>
      </c>
      <c r="AA11" s="4" t="s">
        <v>3</v>
      </c>
      <c r="AB11" s="68" t="str">
        <f>IF(AND((AB10&gt;0),(AB3&gt;0)),(AB10/AB3),"")</f>
        <v/>
      </c>
      <c r="AC11" s="4" t="s">
        <v>3</v>
      </c>
      <c r="AD11" s="68" t="str">
        <f t="shared" ref="AD11" si="41">IF(AND((AD10&gt;0),(AD3&gt;0)),(AD10/AD3),"")</f>
        <v/>
      </c>
      <c r="AE11" s="4" t="s">
        <v>3</v>
      </c>
      <c r="AF11" s="68" t="str">
        <f t="shared" ref="AF11" si="42">IF(AND((AF10&gt;0),(AF3&gt;0)),(AF10/AF3),"")</f>
        <v/>
      </c>
      <c r="AG11" s="4" t="s">
        <v>3</v>
      </c>
      <c r="AH11" s="68" t="str">
        <f t="shared" ref="AH11" si="43">IF(AND((AH10&gt;0),(AH3&gt;0)),(AH10/AH3),"")</f>
        <v/>
      </c>
      <c r="AI11" s="4" t="s">
        <v>3</v>
      </c>
      <c r="AJ11" s="68" t="str">
        <f t="shared" ref="AJ11" si="44">IF(AND((AJ10&gt;0),(AJ3&gt;0)),(AJ10/AJ3),"")</f>
        <v/>
      </c>
      <c r="AK11" s="4" t="s">
        <v>3</v>
      </c>
      <c r="AL11" s="68" t="str">
        <f t="shared" ref="AL11" si="45">IF(AND((AL10&gt;0),(AL3&gt;0)),(AL10/AL3),"")</f>
        <v/>
      </c>
      <c r="AM11" s="4" t="s">
        <v>3</v>
      </c>
      <c r="AN11" s="68" t="str">
        <f t="shared" ref="AN11" si="46">IF(AND((AN10&gt;0),(AN3&gt;0)),(AN10/AN3),"")</f>
        <v/>
      </c>
      <c r="AO11" s="4" t="s">
        <v>3</v>
      </c>
      <c r="AP11" s="68" t="str">
        <f t="shared" ref="AP11" si="47">IF(AND((AP10&gt;0),(AP3&gt;0)),(AP10/AP3),"")</f>
        <v/>
      </c>
      <c r="AQ11" s="4" t="s">
        <v>3</v>
      </c>
      <c r="AR11" s="68" t="str">
        <f t="shared" ref="AR11" si="48">IF(AND((AR10&gt;0),(AR3&gt;0)),(AR10/AR3),"")</f>
        <v/>
      </c>
      <c r="AS11" s="4" t="s">
        <v>3</v>
      </c>
      <c r="AT11" s="68" t="str">
        <f t="shared" ref="AT11" si="49">IF(AND((AT10&gt;0),(AT3&gt;0)),(AT10/AT3),"")</f>
        <v/>
      </c>
      <c r="AU11" s="4" t="s">
        <v>3</v>
      </c>
      <c r="AV11" s="68" t="str">
        <f t="shared" ref="AV11" si="50">IF(AND((AV10&gt;0),(AV3&gt;0)),(AV10/AV3),"")</f>
        <v/>
      </c>
      <c r="AW11" s="4" t="s">
        <v>3</v>
      </c>
      <c r="AX11" s="68" t="str">
        <f t="shared" ref="AX11" si="51">IF(AND((AX10&gt;0),(AX3&gt;0)),(AX10/AX3),"")</f>
        <v/>
      </c>
      <c r="AY11" s="4" t="s">
        <v>3</v>
      </c>
      <c r="AZ11" s="68" t="str">
        <f t="shared" ref="AZ11" si="52">IF(AND((AZ10&gt;0),(AZ3&gt;0)),(AZ10/AZ3),"")</f>
        <v/>
      </c>
      <c r="BA11" s="4" t="s">
        <v>3</v>
      </c>
      <c r="BB11" s="68" t="str">
        <f t="shared" ref="BB11" si="53">IF(AND((BB10&gt;0),(BB3&gt;0)),(BB10/BB3),"")</f>
        <v/>
      </c>
      <c r="BC11" s="4" t="s">
        <v>3</v>
      </c>
      <c r="BD11" s="68" t="str">
        <f t="shared" ref="BD11" si="54">IF(AND((BD10&gt;0),(BD3&gt;0)),(BD10/BD3),"")</f>
        <v/>
      </c>
      <c r="BE11" s="4" t="s">
        <v>3</v>
      </c>
      <c r="BF11" s="68" t="str">
        <f t="shared" ref="BF11" si="55">IF(AND((BF10&gt;0),(BF3&gt;0)),(BF10/BF3),"")</f>
        <v/>
      </c>
      <c r="BG11" s="4" t="s">
        <v>3</v>
      </c>
      <c r="BH11" s="68" t="str">
        <f t="shared" ref="BH11" si="56">IF(AND((BH10&gt;0),(BH3&gt;0)),(BH10/BH3),"")</f>
        <v/>
      </c>
      <c r="BI11" s="4" t="s">
        <v>3</v>
      </c>
      <c r="BK11" s="57" t="s">
        <v>35</v>
      </c>
      <c r="BL11" s="30">
        <f t="shared" si="16"/>
        <v>10</v>
      </c>
      <c r="BM11" s="40">
        <f t="shared" si="17"/>
        <v>0.15957446808510639</v>
      </c>
      <c r="BN11" s="22" t="str">
        <f t="shared" si="18"/>
        <v>–</v>
      </c>
      <c r="BO11" s="41">
        <f t="shared" si="19"/>
        <v>0.24388489208633093</v>
      </c>
      <c r="BP11" s="24" t="str">
        <f t="shared" si="20"/>
        <v/>
      </c>
      <c r="BQ11" s="6" t="s">
        <v>3</v>
      </c>
      <c r="BR11" s="26" t="str">
        <f t="shared" si="21"/>
        <v/>
      </c>
      <c r="BS11" s="42">
        <f t="shared" si="22"/>
        <v>0.19910690207426149</v>
      </c>
      <c r="BT11" s="28" t="s">
        <v>3</v>
      </c>
      <c r="BU11" s="43">
        <f t="shared" si="23"/>
        <v>2.6247299857356611E-2</v>
      </c>
      <c r="BV11" s="29" t="s">
        <v>3</v>
      </c>
    </row>
    <row r="12" spans="1:74" ht="16.5" customHeight="1" x14ac:dyDescent="0.2">
      <c r="A12" s="15" t="s">
        <v>24</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24</v>
      </c>
      <c r="BL12" s="30"/>
      <c r="BM12" s="21"/>
      <c r="BN12" s="22"/>
      <c r="BO12" s="23"/>
      <c r="BP12" s="24"/>
      <c r="BQ12" s="25"/>
      <c r="BR12" s="26"/>
      <c r="BS12" s="27"/>
      <c r="BT12" s="28"/>
      <c r="BU12" s="22"/>
      <c r="BV12" s="29"/>
    </row>
    <row r="13" spans="1:74" ht="16.5" customHeight="1" x14ac:dyDescent="0.2">
      <c r="A13" s="10" t="s">
        <v>66</v>
      </c>
      <c r="B13" s="19">
        <v>4.7</v>
      </c>
      <c r="C13" s="4">
        <f t="shared" ref="C13:C20" si="57">IF(AND((B13&gt;0),(B$4&gt;0)),(B13/B$4*100),"")</f>
        <v>14.19939577039275</v>
      </c>
      <c r="D13" s="19">
        <v>5.6</v>
      </c>
      <c r="E13" s="4">
        <f t="shared" ref="E13:E20" si="58">IF(AND((D13&gt;0),(D$4&gt;0)),(D13/D$4*100),"")</f>
        <v>17.177914110429445</v>
      </c>
      <c r="F13" s="19"/>
      <c r="G13" s="4" t="str">
        <f t="shared" ref="G13:G20" si="59">IF(AND((F13&gt;0),(F$4&gt;0)),(F13/F$4*100),"")</f>
        <v/>
      </c>
      <c r="H13" s="19">
        <v>5.5</v>
      </c>
      <c r="I13" s="4">
        <f t="shared" ref="I13:I20" si="60">IF(AND((H13&gt;0),(H$4&gt;0)),(H13/H$4*100),"")</f>
        <v>17.515923566878982</v>
      </c>
      <c r="J13" s="19">
        <v>5</v>
      </c>
      <c r="K13" s="4">
        <f t="shared" ref="K13:K20" si="61">IF(AND((J13&gt;0),(J$4&gt;0)),(J13/J$4*100),"")</f>
        <v>15.479876160990713</v>
      </c>
      <c r="L13" s="19">
        <v>5.8</v>
      </c>
      <c r="M13" s="4">
        <f t="shared" ref="M13:M20" si="62">IF(AND((L13&gt;0),(L$4&gt;0)),(L13/L$4*100),"")</f>
        <v>19.269102990033222</v>
      </c>
      <c r="N13" s="19">
        <v>3.3</v>
      </c>
      <c r="O13" s="4">
        <f t="shared" ref="O13:O20" si="63">IF(AND((N13&gt;0),(N$4&gt;0)),(N13/N$4*100),"")</f>
        <v>10.2803738317757</v>
      </c>
      <c r="P13" s="19">
        <v>4.8</v>
      </c>
      <c r="Q13" s="4">
        <f t="shared" ref="Q13:Q20" si="64">IF(AND((P13&gt;0),(P$4&gt;0)),(P13/P$4*100),"")</f>
        <v>15.047021943573668</v>
      </c>
      <c r="R13" s="19">
        <v>4.5</v>
      </c>
      <c r="S13" s="4">
        <f t="shared" ref="S13:S20" si="65">IF(AND((R13&gt;0),(R$4&gt;0)),(R13/R$4*100),"")</f>
        <v>14.150943396226415</v>
      </c>
      <c r="T13" s="19">
        <v>4.5</v>
      </c>
      <c r="U13" s="4">
        <f t="shared" ref="U13:U20" si="66">IF(AND((T13&gt;0),(T$4&gt;0)),(T13/T$4*100),"")</f>
        <v>14.285714285714285</v>
      </c>
      <c r="V13" s="19"/>
      <c r="W13" s="4" t="str">
        <f t="shared" ref="W13:W20" si="67">IF(AND((V13&gt;0),(V$4&gt;0)),(V13/V$4*100),"")</f>
        <v/>
      </c>
      <c r="X13" s="19"/>
      <c r="Y13" s="4" t="str">
        <f t="shared" ref="Y13:Y20" si="68">IF(AND((X13&gt;0),(X$4&gt;0)),(X13/X$4*100),"")</f>
        <v/>
      </c>
      <c r="Z13" s="19"/>
      <c r="AA13" s="4" t="str">
        <f t="shared" ref="AA13:AA20" si="69">IF(AND((Z13&gt;0),(Z$4&gt;0)),(Z13/Z$4*100),"")</f>
        <v/>
      </c>
      <c r="AB13" s="19"/>
      <c r="AC13" s="4" t="str">
        <f t="shared" ref="AC13:AC20" si="70">IF(AND((AB13&gt;0),(AB$4&gt;0)),(AB13/AB$4*100),"")</f>
        <v/>
      </c>
      <c r="AD13" s="19"/>
      <c r="AE13" s="4" t="str">
        <f t="shared" ref="AE13:AE20" si="71">IF(AND((AD13&gt;0),(AD$4&gt;0)),(AD13/AD$4*100),"")</f>
        <v/>
      </c>
      <c r="AF13" s="19"/>
      <c r="AG13" s="4" t="str">
        <f t="shared" ref="AG13:AG20" si="72">IF(AND((AF13&gt;0),(AF$4&gt;0)),(AF13/AF$4*100),"")</f>
        <v/>
      </c>
      <c r="AH13" s="19"/>
      <c r="AI13" s="4" t="str">
        <f t="shared" ref="AI13:AI20" si="73">IF(AND((AH13&gt;0),(AH$4&gt;0)),(AH13/AH$4*100),"")</f>
        <v/>
      </c>
      <c r="AJ13" s="19"/>
      <c r="AK13" s="4" t="str">
        <f t="shared" ref="AK13:AK20" si="74">IF(AND((AJ13&gt;0),(AJ$4&gt;0)),(AJ13/AJ$4*100),"")</f>
        <v/>
      </c>
      <c r="AL13" s="19"/>
      <c r="AM13" s="4" t="str">
        <f t="shared" ref="AM13:AM20" si="75">IF(AND((AL13&gt;0),(AL$4&gt;0)),(AL13/AL$4*100),"")</f>
        <v/>
      </c>
      <c r="AN13" s="19"/>
      <c r="AO13" s="4" t="str">
        <f t="shared" ref="AO13:AO20" si="76">IF(AND((AN13&gt;0),(AN$4&gt;0)),(AN13/AN$4*100),"")</f>
        <v/>
      </c>
      <c r="AP13" s="19"/>
      <c r="AQ13" s="4" t="str">
        <f t="shared" ref="AQ13:AQ20" si="77">IF(AND((AP13&gt;0),(AP$4&gt;0)),(AP13/AP$4*100),"")</f>
        <v/>
      </c>
      <c r="AR13" s="19"/>
      <c r="AS13" s="4" t="str">
        <f t="shared" ref="AS13:AS20" si="78">IF(AND((AR13&gt;0),(AR$4&gt;0)),(AR13/AR$4*100),"")</f>
        <v/>
      </c>
      <c r="AT13" s="19"/>
      <c r="AU13" s="4" t="str">
        <f t="shared" ref="AU13:AU20" si="79">IF(AND((AT13&gt;0),(AT$4&gt;0)),(AT13/AT$4*100),"")</f>
        <v/>
      </c>
      <c r="AV13" s="19"/>
      <c r="AW13" s="4" t="str">
        <f t="shared" ref="AW13:AW20" si="80">IF(AND((AV13&gt;0),(AV$4&gt;0)),(AV13/AV$4*100),"")</f>
        <v/>
      </c>
      <c r="AX13" s="19"/>
      <c r="AY13" s="4" t="str">
        <f t="shared" ref="AY13:AY20" si="81">IF(AND((AX13&gt;0),(AX$4&gt;0)),(AX13/AX$4*100),"")</f>
        <v/>
      </c>
      <c r="AZ13" s="19"/>
      <c r="BA13" s="4" t="str">
        <f t="shared" ref="BA13:BA20" si="82">IF(AND((AZ13&gt;0),(AZ$4&gt;0)),(AZ13/AZ$4*100),"")</f>
        <v/>
      </c>
      <c r="BB13" s="19"/>
      <c r="BC13" s="4" t="str">
        <f t="shared" ref="BC13:BC20" si="83">IF(AND((BB13&gt;0),(BB$4&gt;0)),(BB13/BB$4*100),"")</f>
        <v/>
      </c>
      <c r="BD13" s="19"/>
      <c r="BE13" s="4" t="str">
        <f t="shared" ref="BE13:BE20" si="84">IF(AND((BD13&gt;0),(BD$4&gt;0)),(BD13/BD$4*100),"")</f>
        <v/>
      </c>
      <c r="BF13" s="19"/>
      <c r="BG13" s="4" t="str">
        <f t="shared" ref="BG13:BG20" si="85">IF(AND((BF13&gt;0),(BF$4&gt;0)),(BF13/BF$4*100),"")</f>
        <v/>
      </c>
      <c r="BH13" s="19"/>
      <c r="BI13" s="4" t="str">
        <f t="shared" ref="BI13:BI20" si="86">IF(AND((BH13&gt;0),(BH$4&gt;0)),(BH13/BH$4*100),"")</f>
        <v/>
      </c>
      <c r="BK13" s="57" t="s">
        <v>29</v>
      </c>
      <c r="BL13" s="30">
        <f t="shared" si="16"/>
        <v>9</v>
      </c>
      <c r="BM13" s="31">
        <f t="shared" si="17"/>
        <v>3.3</v>
      </c>
      <c r="BN13" s="32" t="str">
        <f t="shared" si="18"/>
        <v>–</v>
      </c>
      <c r="BO13" s="33">
        <f t="shared" si="19"/>
        <v>5.8</v>
      </c>
      <c r="BP13" s="34">
        <f t="shared" si="20"/>
        <v>10.2803738317757</v>
      </c>
      <c r="BQ13" s="35" t="str">
        <f t="shared" si="40"/>
        <v>–</v>
      </c>
      <c r="BR13" s="36">
        <f t="shared" si="21"/>
        <v>19.269102990033222</v>
      </c>
      <c r="BS13" s="37">
        <f t="shared" si="22"/>
        <v>4.8555555555555561</v>
      </c>
      <c r="BT13" s="38">
        <f t="shared" si="22"/>
        <v>15.267362895112797</v>
      </c>
      <c r="BU13" s="32">
        <f t="shared" si="23"/>
        <v>0.75682083598284555</v>
      </c>
      <c r="BV13" s="39">
        <f t="shared" si="23"/>
        <v>2.5747453038725423</v>
      </c>
    </row>
    <row r="14" spans="1:74" ht="16.5" customHeight="1" x14ac:dyDescent="0.2">
      <c r="A14" s="10" t="s">
        <v>67</v>
      </c>
      <c r="B14" s="19">
        <v>8.1999999999999993</v>
      </c>
      <c r="C14" s="4">
        <f t="shared" si="57"/>
        <v>24.773413897280964</v>
      </c>
      <c r="D14" s="19">
        <v>10.6</v>
      </c>
      <c r="E14" s="4">
        <f t="shared" si="58"/>
        <v>32.515337423312879</v>
      </c>
      <c r="F14" s="19">
        <v>7.7</v>
      </c>
      <c r="G14" s="4">
        <f t="shared" si="59"/>
        <v>25.412541254125415</v>
      </c>
      <c r="H14" s="19">
        <v>7.8</v>
      </c>
      <c r="I14" s="4">
        <f t="shared" si="60"/>
        <v>24.840764331210192</v>
      </c>
      <c r="J14" s="19">
        <v>9.8000000000000007</v>
      </c>
      <c r="K14" s="4">
        <f t="shared" si="61"/>
        <v>30.340557275541801</v>
      </c>
      <c r="L14" s="19">
        <v>6.5</v>
      </c>
      <c r="M14" s="4">
        <f t="shared" si="62"/>
        <v>21.59468438538206</v>
      </c>
      <c r="N14" s="19">
        <v>9.5</v>
      </c>
      <c r="O14" s="4">
        <f t="shared" si="63"/>
        <v>29.595015576323984</v>
      </c>
      <c r="P14" s="19">
        <v>8.6999999999999993</v>
      </c>
      <c r="Q14" s="4">
        <f t="shared" si="64"/>
        <v>27.27272727272727</v>
      </c>
      <c r="R14" s="19">
        <v>7.6</v>
      </c>
      <c r="S14" s="4">
        <f t="shared" si="65"/>
        <v>23.899371069182386</v>
      </c>
      <c r="T14" s="19">
        <v>9</v>
      </c>
      <c r="U14" s="4">
        <f t="shared" si="66"/>
        <v>28.571428571428569</v>
      </c>
      <c r="V14" s="19"/>
      <c r="W14" s="4" t="str">
        <f t="shared" si="67"/>
        <v/>
      </c>
      <c r="X14" s="19"/>
      <c r="Y14" s="4" t="str">
        <f t="shared" si="68"/>
        <v/>
      </c>
      <c r="Z14" s="19"/>
      <c r="AA14" s="4" t="str">
        <f t="shared" si="69"/>
        <v/>
      </c>
      <c r="AB14" s="19"/>
      <c r="AC14" s="4" t="str">
        <f t="shared" si="70"/>
        <v/>
      </c>
      <c r="AD14" s="19"/>
      <c r="AE14" s="4" t="str">
        <f t="shared" si="71"/>
        <v/>
      </c>
      <c r="AF14" s="19"/>
      <c r="AG14" s="4" t="str">
        <f t="shared" si="72"/>
        <v/>
      </c>
      <c r="AH14" s="19"/>
      <c r="AI14" s="4" t="str">
        <f t="shared" si="73"/>
        <v/>
      </c>
      <c r="AJ14" s="19"/>
      <c r="AK14" s="4" t="str">
        <f t="shared" si="74"/>
        <v/>
      </c>
      <c r="AL14" s="19"/>
      <c r="AM14" s="4" t="str">
        <f t="shared" si="75"/>
        <v/>
      </c>
      <c r="AN14" s="19"/>
      <c r="AO14" s="4" t="str">
        <f t="shared" si="76"/>
        <v/>
      </c>
      <c r="AP14" s="19"/>
      <c r="AQ14" s="4" t="str">
        <f t="shared" si="77"/>
        <v/>
      </c>
      <c r="AR14" s="19"/>
      <c r="AS14" s="4" t="str">
        <f t="shared" si="78"/>
        <v/>
      </c>
      <c r="AT14" s="19"/>
      <c r="AU14" s="4" t="str">
        <f t="shared" si="79"/>
        <v/>
      </c>
      <c r="AV14" s="19"/>
      <c r="AW14" s="4" t="str">
        <f t="shared" si="80"/>
        <v/>
      </c>
      <c r="AX14" s="19"/>
      <c r="AY14" s="4" t="str">
        <f t="shared" si="81"/>
        <v/>
      </c>
      <c r="AZ14" s="19"/>
      <c r="BA14" s="4" t="str">
        <f t="shared" si="82"/>
        <v/>
      </c>
      <c r="BB14" s="19"/>
      <c r="BC14" s="4" t="str">
        <f t="shared" si="83"/>
        <v/>
      </c>
      <c r="BD14" s="19"/>
      <c r="BE14" s="4" t="str">
        <f t="shared" si="84"/>
        <v/>
      </c>
      <c r="BF14" s="19"/>
      <c r="BG14" s="4" t="str">
        <f t="shared" si="85"/>
        <v/>
      </c>
      <c r="BH14" s="19"/>
      <c r="BI14" s="4" t="str">
        <f t="shared" si="86"/>
        <v/>
      </c>
      <c r="BK14" s="57" t="s">
        <v>30</v>
      </c>
      <c r="BL14" s="30">
        <f t="shared" si="16"/>
        <v>10</v>
      </c>
      <c r="BM14" s="31">
        <f t="shared" si="17"/>
        <v>6.5</v>
      </c>
      <c r="BN14" s="32" t="str">
        <f t="shared" si="18"/>
        <v>–</v>
      </c>
      <c r="BO14" s="33">
        <f t="shared" si="19"/>
        <v>10.6</v>
      </c>
      <c r="BP14" s="34">
        <f t="shared" si="20"/>
        <v>21.59468438538206</v>
      </c>
      <c r="BQ14" s="35" t="str">
        <f t="shared" si="40"/>
        <v>–</v>
      </c>
      <c r="BR14" s="36">
        <f t="shared" si="21"/>
        <v>32.515337423312879</v>
      </c>
      <c r="BS14" s="37">
        <f t="shared" si="22"/>
        <v>8.5399999999999991</v>
      </c>
      <c r="BT14" s="38">
        <f t="shared" si="22"/>
        <v>26.881584105651559</v>
      </c>
      <c r="BU14" s="32">
        <f t="shared" si="23"/>
        <v>1.220382453714135</v>
      </c>
      <c r="BV14" s="39">
        <f t="shared" si="23"/>
        <v>3.3613368141242934</v>
      </c>
    </row>
    <row r="15" spans="1:74" ht="16.5" customHeight="1" x14ac:dyDescent="0.2">
      <c r="A15" s="10" t="s">
        <v>70</v>
      </c>
      <c r="B15" s="19">
        <v>6.2</v>
      </c>
      <c r="C15" s="4">
        <f t="shared" si="57"/>
        <v>18.731117824773413</v>
      </c>
      <c r="D15" s="19">
        <v>8.8000000000000007</v>
      </c>
      <c r="E15" s="4">
        <f t="shared" si="58"/>
        <v>26.993865030674847</v>
      </c>
      <c r="F15" s="19">
        <v>4.5999999999999996</v>
      </c>
      <c r="G15" s="4">
        <f t="shared" si="59"/>
        <v>15.18151815181518</v>
      </c>
      <c r="H15" s="19">
        <v>5.2</v>
      </c>
      <c r="I15" s="4">
        <f t="shared" si="60"/>
        <v>16.560509554140129</v>
      </c>
      <c r="J15" s="19">
        <v>9.1</v>
      </c>
      <c r="K15" s="4">
        <f t="shared" si="61"/>
        <v>28.173374613003098</v>
      </c>
      <c r="L15" s="19">
        <v>6.9</v>
      </c>
      <c r="M15" s="4">
        <f t="shared" si="62"/>
        <v>22.923588039867109</v>
      </c>
      <c r="N15" s="19">
        <v>7.7</v>
      </c>
      <c r="O15" s="4">
        <f t="shared" si="63"/>
        <v>23.987538940809969</v>
      </c>
      <c r="P15" s="19">
        <v>6.7</v>
      </c>
      <c r="Q15" s="4">
        <f t="shared" si="64"/>
        <v>21.003134796238246</v>
      </c>
      <c r="R15" s="19">
        <v>5.3</v>
      </c>
      <c r="S15" s="4">
        <f t="shared" si="65"/>
        <v>16.666666666666664</v>
      </c>
      <c r="T15" s="19">
        <v>6.5</v>
      </c>
      <c r="U15" s="4">
        <f t="shared" si="66"/>
        <v>20.634920634920633</v>
      </c>
      <c r="V15" s="19"/>
      <c r="W15" s="4" t="str">
        <f t="shared" si="67"/>
        <v/>
      </c>
      <c r="X15" s="19"/>
      <c r="Y15" s="4" t="str">
        <f t="shared" si="68"/>
        <v/>
      </c>
      <c r="Z15" s="19"/>
      <c r="AA15" s="4" t="str">
        <f t="shared" si="69"/>
        <v/>
      </c>
      <c r="AB15" s="19"/>
      <c r="AC15" s="4" t="str">
        <f t="shared" si="70"/>
        <v/>
      </c>
      <c r="AD15" s="19"/>
      <c r="AE15" s="4" t="str">
        <f t="shared" si="71"/>
        <v/>
      </c>
      <c r="AF15" s="19"/>
      <c r="AG15" s="4" t="str">
        <f t="shared" si="72"/>
        <v/>
      </c>
      <c r="AH15" s="19"/>
      <c r="AI15" s="4" t="str">
        <f t="shared" si="73"/>
        <v/>
      </c>
      <c r="AJ15" s="19"/>
      <c r="AK15" s="4" t="str">
        <f t="shared" si="74"/>
        <v/>
      </c>
      <c r="AL15" s="19"/>
      <c r="AM15" s="4" t="str">
        <f t="shared" si="75"/>
        <v/>
      </c>
      <c r="AN15" s="19"/>
      <c r="AO15" s="4" t="str">
        <f t="shared" si="76"/>
        <v/>
      </c>
      <c r="AP15" s="19"/>
      <c r="AQ15" s="4" t="str">
        <f t="shared" si="77"/>
        <v/>
      </c>
      <c r="AR15" s="19"/>
      <c r="AS15" s="4" t="str">
        <f t="shared" si="78"/>
        <v/>
      </c>
      <c r="AT15" s="19"/>
      <c r="AU15" s="4" t="str">
        <f t="shared" si="79"/>
        <v/>
      </c>
      <c r="AV15" s="19"/>
      <c r="AW15" s="4" t="str">
        <f t="shared" si="80"/>
        <v/>
      </c>
      <c r="AX15" s="19"/>
      <c r="AY15" s="4" t="str">
        <f t="shared" si="81"/>
        <v/>
      </c>
      <c r="AZ15" s="19"/>
      <c r="BA15" s="4" t="str">
        <f t="shared" si="82"/>
        <v/>
      </c>
      <c r="BB15" s="19"/>
      <c r="BC15" s="4" t="str">
        <f t="shared" si="83"/>
        <v/>
      </c>
      <c r="BD15" s="19"/>
      <c r="BE15" s="4" t="str">
        <f t="shared" si="84"/>
        <v/>
      </c>
      <c r="BF15" s="19"/>
      <c r="BG15" s="4" t="str">
        <f t="shared" si="85"/>
        <v/>
      </c>
      <c r="BH15" s="19"/>
      <c r="BI15" s="4" t="str">
        <f t="shared" si="86"/>
        <v/>
      </c>
      <c r="BK15" s="57" t="s">
        <v>31</v>
      </c>
      <c r="BL15" s="30">
        <f t="shared" si="16"/>
        <v>10</v>
      </c>
      <c r="BM15" s="31">
        <f t="shared" si="17"/>
        <v>4.5999999999999996</v>
      </c>
      <c r="BN15" s="32" t="str">
        <f t="shared" si="18"/>
        <v>–</v>
      </c>
      <c r="BO15" s="33">
        <f t="shared" si="19"/>
        <v>9.1</v>
      </c>
      <c r="BP15" s="34">
        <f t="shared" si="20"/>
        <v>15.18151815181518</v>
      </c>
      <c r="BQ15" s="35" t="str">
        <f t="shared" si="40"/>
        <v>–</v>
      </c>
      <c r="BR15" s="36">
        <f t="shared" si="21"/>
        <v>28.173374613003098</v>
      </c>
      <c r="BS15" s="37">
        <f t="shared" si="22"/>
        <v>6.7</v>
      </c>
      <c r="BT15" s="38">
        <f t="shared" si="22"/>
        <v>21.085623425290926</v>
      </c>
      <c r="BU15" s="32">
        <f t="shared" si="23"/>
        <v>1.4951774328003871</v>
      </c>
      <c r="BV15" s="39">
        <f t="shared" si="23"/>
        <v>4.4417050131421094</v>
      </c>
    </row>
    <row r="16" spans="1:74" ht="16.5" customHeight="1" x14ac:dyDescent="0.2">
      <c r="A16" s="10" t="s">
        <v>68</v>
      </c>
      <c r="B16" s="19">
        <v>6.6</v>
      </c>
      <c r="C16" s="4">
        <f t="shared" si="57"/>
        <v>19.939577039274923</v>
      </c>
      <c r="D16" s="19">
        <v>10.7</v>
      </c>
      <c r="E16" s="4">
        <f t="shared" si="58"/>
        <v>32.822085889570545</v>
      </c>
      <c r="F16" s="19">
        <v>6.4</v>
      </c>
      <c r="G16" s="4">
        <f t="shared" si="59"/>
        <v>21.122112211221122</v>
      </c>
      <c r="H16" s="19">
        <v>7.4</v>
      </c>
      <c r="I16" s="4">
        <f t="shared" si="60"/>
        <v>23.566878980891723</v>
      </c>
      <c r="J16" s="19">
        <v>8.5</v>
      </c>
      <c r="K16" s="4">
        <f t="shared" si="61"/>
        <v>26.315789473684216</v>
      </c>
      <c r="L16" s="19"/>
      <c r="M16" s="4" t="str">
        <f t="shared" si="62"/>
        <v/>
      </c>
      <c r="N16" s="19">
        <v>9</v>
      </c>
      <c r="O16" s="4">
        <f t="shared" si="63"/>
        <v>28.037383177570092</v>
      </c>
      <c r="P16" s="19">
        <v>9.3000000000000007</v>
      </c>
      <c r="Q16" s="4">
        <f t="shared" si="64"/>
        <v>29.153605015673982</v>
      </c>
      <c r="R16" s="19">
        <v>5.7</v>
      </c>
      <c r="S16" s="4">
        <f t="shared" si="65"/>
        <v>17.924528301886792</v>
      </c>
      <c r="T16" s="19">
        <v>5.9</v>
      </c>
      <c r="U16" s="4">
        <f t="shared" si="66"/>
        <v>18.730158730158731</v>
      </c>
      <c r="V16" s="19"/>
      <c r="W16" s="4" t="str">
        <f t="shared" si="67"/>
        <v/>
      </c>
      <c r="X16" s="19"/>
      <c r="Y16" s="4" t="str">
        <f t="shared" si="68"/>
        <v/>
      </c>
      <c r="Z16" s="19"/>
      <c r="AA16" s="4" t="str">
        <f t="shared" si="69"/>
        <v/>
      </c>
      <c r="AB16" s="19"/>
      <c r="AC16" s="4" t="str">
        <f t="shared" si="70"/>
        <v/>
      </c>
      <c r="AD16" s="19"/>
      <c r="AE16" s="4" t="str">
        <f t="shared" si="71"/>
        <v/>
      </c>
      <c r="AF16" s="19"/>
      <c r="AG16" s="4" t="str">
        <f t="shared" si="72"/>
        <v/>
      </c>
      <c r="AH16" s="19"/>
      <c r="AI16" s="4" t="str">
        <f t="shared" si="73"/>
        <v/>
      </c>
      <c r="AJ16" s="19"/>
      <c r="AK16" s="4" t="str">
        <f t="shared" si="74"/>
        <v/>
      </c>
      <c r="AL16" s="19"/>
      <c r="AM16" s="4" t="str">
        <f t="shared" si="75"/>
        <v/>
      </c>
      <c r="AN16" s="19"/>
      <c r="AO16" s="4" t="str">
        <f t="shared" si="76"/>
        <v/>
      </c>
      <c r="AP16" s="19"/>
      <c r="AQ16" s="4" t="str">
        <f t="shared" si="77"/>
        <v/>
      </c>
      <c r="AR16" s="19"/>
      <c r="AS16" s="4" t="str">
        <f t="shared" si="78"/>
        <v/>
      </c>
      <c r="AT16" s="19"/>
      <c r="AU16" s="4" t="str">
        <f t="shared" si="79"/>
        <v/>
      </c>
      <c r="AV16" s="19"/>
      <c r="AW16" s="4" t="str">
        <f t="shared" si="80"/>
        <v/>
      </c>
      <c r="AX16" s="19"/>
      <c r="AY16" s="4" t="str">
        <f t="shared" si="81"/>
        <v/>
      </c>
      <c r="AZ16" s="19"/>
      <c r="BA16" s="4" t="str">
        <f t="shared" si="82"/>
        <v/>
      </c>
      <c r="BB16" s="19"/>
      <c r="BC16" s="4" t="str">
        <f t="shared" si="83"/>
        <v/>
      </c>
      <c r="BD16" s="19"/>
      <c r="BE16" s="4" t="str">
        <f t="shared" si="84"/>
        <v/>
      </c>
      <c r="BF16" s="19"/>
      <c r="BG16" s="4" t="str">
        <f t="shared" si="85"/>
        <v/>
      </c>
      <c r="BH16" s="19"/>
      <c r="BI16" s="4" t="str">
        <f t="shared" si="86"/>
        <v/>
      </c>
      <c r="BK16" s="57" t="s">
        <v>32</v>
      </c>
      <c r="BL16" s="30">
        <f t="shared" si="16"/>
        <v>9</v>
      </c>
      <c r="BM16" s="31">
        <f t="shared" si="17"/>
        <v>5.7</v>
      </c>
      <c r="BN16" s="32" t="str">
        <f t="shared" si="18"/>
        <v>–</v>
      </c>
      <c r="BO16" s="33">
        <f t="shared" si="19"/>
        <v>10.7</v>
      </c>
      <c r="BP16" s="34">
        <f t="shared" si="20"/>
        <v>17.924528301886792</v>
      </c>
      <c r="BQ16" s="35" t="str">
        <f t="shared" si="40"/>
        <v>–</v>
      </c>
      <c r="BR16" s="36">
        <f t="shared" si="21"/>
        <v>32.822085889570545</v>
      </c>
      <c r="BS16" s="37">
        <f t="shared" si="22"/>
        <v>7.7222222222222223</v>
      </c>
      <c r="BT16" s="38">
        <f t="shared" si="22"/>
        <v>24.179124313325794</v>
      </c>
      <c r="BU16" s="32">
        <f t="shared" si="23"/>
        <v>1.7362155524140532</v>
      </c>
      <c r="BV16" s="39">
        <f t="shared" si="23"/>
        <v>5.188965072135626</v>
      </c>
    </row>
    <row r="17" spans="1:74" ht="16.5" customHeight="1" x14ac:dyDescent="0.2">
      <c r="A17" s="10" t="s">
        <v>71</v>
      </c>
      <c r="B17" s="19">
        <v>11.9</v>
      </c>
      <c r="C17" s="4">
        <f t="shared" si="57"/>
        <v>35.951661631419938</v>
      </c>
      <c r="D17" s="19">
        <v>12.7</v>
      </c>
      <c r="E17" s="4">
        <f t="shared" si="58"/>
        <v>38.957055214723923</v>
      </c>
      <c r="F17" s="19">
        <v>8.1999999999999993</v>
      </c>
      <c r="G17" s="4">
        <f t="shared" si="59"/>
        <v>27.062706270627057</v>
      </c>
      <c r="H17" s="19">
        <v>8.3000000000000007</v>
      </c>
      <c r="I17" s="4">
        <f t="shared" si="60"/>
        <v>26.433121019108285</v>
      </c>
      <c r="J17" s="19">
        <v>13.8</v>
      </c>
      <c r="K17" s="4">
        <f t="shared" si="61"/>
        <v>42.724458204334368</v>
      </c>
      <c r="L17" s="19">
        <v>10.5</v>
      </c>
      <c r="M17" s="4">
        <f t="shared" si="62"/>
        <v>34.883720930232556</v>
      </c>
      <c r="N17" s="19">
        <v>11.5</v>
      </c>
      <c r="O17" s="4">
        <f t="shared" si="63"/>
        <v>35.825545171339563</v>
      </c>
      <c r="P17" s="19">
        <v>10.3</v>
      </c>
      <c r="Q17" s="4">
        <f t="shared" si="64"/>
        <v>32.288401253918494</v>
      </c>
      <c r="R17" s="19">
        <v>9</v>
      </c>
      <c r="S17" s="4">
        <f t="shared" si="65"/>
        <v>28.30188679245283</v>
      </c>
      <c r="T17" s="19">
        <v>9.3000000000000007</v>
      </c>
      <c r="U17" s="4">
        <f t="shared" si="66"/>
        <v>29.523809523809526</v>
      </c>
      <c r="V17" s="19"/>
      <c r="W17" s="4" t="str">
        <f t="shared" si="67"/>
        <v/>
      </c>
      <c r="X17" s="19"/>
      <c r="Y17" s="4" t="str">
        <f t="shared" si="68"/>
        <v/>
      </c>
      <c r="Z17" s="19"/>
      <c r="AA17" s="4" t="str">
        <f t="shared" si="69"/>
        <v/>
      </c>
      <c r="AB17" s="19"/>
      <c r="AC17" s="4" t="str">
        <f t="shared" si="70"/>
        <v/>
      </c>
      <c r="AD17" s="19"/>
      <c r="AE17" s="4" t="str">
        <f t="shared" si="71"/>
        <v/>
      </c>
      <c r="AF17" s="19"/>
      <c r="AG17" s="4" t="str">
        <f t="shared" si="72"/>
        <v/>
      </c>
      <c r="AH17" s="19"/>
      <c r="AI17" s="4" t="str">
        <f t="shared" si="73"/>
        <v/>
      </c>
      <c r="AJ17" s="19"/>
      <c r="AK17" s="4" t="str">
        <f t="shared" si="74"/>
        <v/>
      </c>
      <c r="AL17" s="19"/>
      <c r="AM17" s="4" t="str">
        <f t="shared" si="75"/>
        <v/>
      </c>
      <c r="AN17" s="19"/>
      <c r="AO17" s="4" t="str">
        <f t="shared" si="76"/>
        <v/>
      </c>
      <c r="AP17" s="19"/>
      <c r="AQ17" s="4" t="str">
        <f t="shared" si="77"/>
        <v/>
      </c>
      <c r="AR17" s="19"/>
      <c r="AS17" s="4" t="str">
        <f t="shared" si="78"/>
        <v/>
      </c>
      <c r="AT17" s="19"/>
      <c r="AU17" s="4" t="str">
        <f t="shared" si="79"/>
        <v/>
      </c>
      <c r="AV17" s="19"/>
      <c r="AW17" s="4" t="str">
        <f t="shared" si="80"/>
        <v/>
      </c>
      <c r="AX17" s="19"/>
      <c r="AY17" s="4" t="str">
        <f t="shared" si="81"/>
        <v/>
      </c>
      <c r="AZ17" s="19"/>
      <c r="BA17" s="4" t="str">
        <f t="shared" si="82"/>
        <v/>
      </c>
      <c r="BB17" s="19"/>
      <c r="BC17" s="4" t="str">
        <f t="shared" si="83"/>
        <v/>
      </c>
      <c r="BD17" s="19"/>
      <c r="BE17" s="4" t="str">
        <f t="shared" si="84"/>
        <v/>
      </c>
      <c r="BF17" s="19"/>
      <c r="BG17" s="4" t="str">
        <f t="shared" si="85"/>
        <v/>
      </c>
      <c r="BH17" s="19"/>
      <c r="BI17" s="4" t="str">
        <f t="shared" si="86"/>
        <v/>
      </c>
      <c r="BK17" s="57" t="s">
        <v>33</v>
      </c>
      <c r="BL17" s="30">
        <f t="shared" si="16"/>
        <v>10</v>
      </c>
      <c r="BM17" s="31">
        <f t="shared" si="17"/>
        <v>8.1999999999999993</v>
      </c>
      <c r="BN17" s="32" t="str">
        <f t="shared" si="18"/>
        <v>–</v>
      </c>
      <c r="BO17" s="33">
        <f t="shared" si="19"/>
        <v>13.8</v>
      </c>
      <c r="BP17" s="34">
        <f t="shared" si="20"/>
        <v>26.433121019108285</v>
      </c>
      <c r="BQ17" s="35" t="str">
        <f t="shared" si="40"/>
        <v>–</v>
      </c>
      <c r="BR17" s="36">
        <f t="shared" si="21"/>
        <v>42.724458204334368</v>
      </c>
      <c r="BS17" s="37">
        <f t="shared" si="22"/>
        <v>10.549999999999999</v>
      </c>
      <c r="BT17" s="38">
        <f t="shared" si="22"/>
        <v>33.195236601196655</v>
      </c>
      <c r="BU17" s="32">
        <f t="shared" si="23"/>
        <v>1.9010231163478588</v>
      </c>
      <c r="BV17" s="39">
        <f t="shared" si="23"/>
        <v>5.4052724716085292</v>
      </c>
    </row>
    <row r="18" spans="1:74" ht="16.5" customHeight="1" x14ac:dyDescent="0.2">
      <c r="A18" s="10" t="s">
        <v>69</v>
      </c>
      <c r="B18" s="19">
        <v>9.6999999999999993</v>
      </c>
      <c r="C18" s="4">
        <f t="shared" si="57"/>
        <v>29.305135951661626</v>
      </c>
      <c r="D18" s="19">
        <v>14.2</v>
      </c>
      <c r="E18" s="4">
        <f t="shared" si="58"/>
        <v>43.558282208588956</v>
      </c>
      <c r="F18" s="19">
        <v>8.1999999999999993</v>
      </c>
      <c r="G18" s="4">
        <f t="shared" si="59"/>
        <v>27.062706270627057</v>
      </c>
      <c r="H18" s="19">
        <v>9.1999999999999993</v>
      </c>
      <c r="I18" s="4">
        <f t="shared" si="60"/>
        <v>29.29936305732484</v>
      </c>
      <c r="J18" s="19">
        <v>16.600000000000001</v>
      </c>
      <c r="K18" s="4">
        <f t="shared" si="61"/>
        <v>51.393188854489168</v>
      </c>
      <c r="L18" s="19">
        <v>7.4</v>
      </c>
      <c r="M18" s="4">
        <f t="shared" si="62"/>
        <v>24.58471760797342</v>
      </c>
      <c r="N18" s="19">
        <v>10.7</v>
      </c>
      <c r="O18" s="4">
        <f t="shared" si="63"/>
        <v>33.333333333333329</v>
      </c>
      <c r="P18" s="19">
        <v>11.2</v>
      </c>
      <c r="Q18" s="4">
        <f t="shared" si="64"/>
        <v>35.109717868338556</v>
      </c>
      <c r="R18" s="19">
        <v>10.7</v>
      </c>
      <c r="S18" s="4">
        <f t="shared" si="65"/>
        <v>33.647798742138363</v>
      </c>
      <c r="T18" s="19">
        <v>9.6</v>
      </c>
      <c r="U18" s="4">
        <f t="shared" si="66"/>
        <v>30.476190476190474</v>
      </c>
      <c r="V18" s="19"/>
      <c r="W18" s="4" t="str">
        <f t="shared" si="67"/>
        <v/>
      </c>
      <c r="X18" s="19"/>
      <c r="Y18" s="4" t="str">
        <f t="shared" si="68"/>
        <v/>
      </c>
      <c r="Z18" s="19"/>
      <c r="AA18" s="4" t="str">
        <f t="shared" si="69"/>
        <v/>
      </c>
      <c r="AB18" s="19"/>
      <c r="AC18" s="4" t="str">
        <f t="shared" si="70"/>
        <v/>
      </c>
      <c r="AD18" s="19"/>
      <c r="AE18" s="4" t="str">
        <f t="shared" si="71"/>
        <v/>
      </c>
      <c r="AF18" s="19"/>
      <c r="AG18" s="4" t="str">
        <f t="shared" si="72"/>
        <v/>
      </c>
      <c r="AH18" s="19"/>
      <c r="AI18" s="4" t="str">
        <f t="shared" si="73"/>
        <v/>
      </c>
      <c r="AJ18" s="19"/>
      <c r="AK18" s="4" t="str">
        <f t="shared" si="74"/>
        <v/>
      </c>
      <c r="AL18" s="19"/>
      <c r="AM18" s="4" t="str">
        <f t="shared" si="75"/>
        <v/>
      </c>
      <c r="AN18" s="19"/>
      <c r="AO18" s="4" t="str">
        <f t="shared" si="76"/>
        <v/>
      </c>
      <c r="AP18" s="19"/>
      <c r="AQ18" s="4" t="str">
        <f t="shared" si="77"/>
        <v/>
      </c>
      <c r="AR18" s="19"/>
      <c r="AS18" s="4" t="str">
        <f t="shared" si="78"/>
        <v/>
      </c>
      <c r="AT18" s="19"/>
      <c r="AU18" s="4" t="str">
        <f t="shared" si="79"/>
        <v/>
      </c>
      <c r="AV18" s="19"/>
      <c r="AW18" s="4" t="str">
        <f t="shared" si="80"/>
        <v/>
      </c>
      <c r="AX18" s="19"/>
      <c r="AY18" s="4" t="str">
        <f t="shared" si="81"/>
        <v/>
      </c>
      <c r="AZ18" s="19"/>
      <c r="BA18" s="4" t="str">
        <f t="shared" si="82"/>
        <v/>
      </c>
      <c r="BB18" s="19"/>
      <c r="BC18" s="4" t="str">
        <f t="shared" si="83"/>
        <v/>
      </c>
      <c r="BD18" s="19"/>
      <c r="BE18" s="4" t="str">
        <f t="shared" si="84"/>
        <v/>
      </c>
      <c r="BF18" s="19"/>
      <c r="BG18" s="4" t="str">
        <f t="shared" si="85"/>
        <v/>
      </c>
      <c r="BH18" s="19"/>
      <c r="BI18" s="4" t="str">
        <f t="shared" si="86"/>
        <v/>
      </c>
      <c r="BK18" s="57" t="s">
        <v>34</v>
      </c>
      <c r="BL18" s="30">
        <f t="shared" si="16"/>
        <v>10</v>
      </c>
      <c r="BM18" s="31">
        <f t="shared" si="17"/>
        <v>7.4</v>
      </c>
      <c r="BN18" s="32" t="str">
        <f t="shared" si="18"/>
        <v>–</v>
      </c>
      <c r="BO18" s="33">
        <f t="shared" si="19"/>
        <v>16.600000000000001</v>
      </c>
      <c r="BP18" s="34">
        <f t="shared" si="20"/>
        <v>24.58471760797342</v>
      </c>
      <c r="BQ18" s="35" t="str">
        <f t="shared" si="40"/>
        <v>–</v>
      </c>
      <c r="BR18" s="36">
        <f t="shared" si="21"/>
        <v>51.393188854489168</v>
      </c>
      <c r="BS18" s="37">
        <f t="shared" si="22"/>
        <v>10.75</v>
      </c>
      <c r="BT18" s="38">
        <f t="shared" si="22"/>
        <v>33.777043437066581</v>
      </c>
      <c r="BU18" s="32">
        <f t="shared" si="23"/>
        <v>2.7665662632384009</v>
      </c>
      <c r="BV18" s="39">
        <f t="shared" si="23"/>
        <v>8.086444084623686</v>
      </c>
    </row>
    <row r="19" spans="1:74" ht="16.5" customHeight="1" x14ac:dyDescent="0.2">
      <c r="A19" s="10" t="s">
        <v>5</v>
      </c>
      <c r="B19" s="19">
        <v>1.9</v>
      </c>
      <c r="C19" s="4">
        <f t="shared" si="57"/>
        <v>5.7401812688821749</v>
      </c>
      <c r="D19" s="19"/>
      <c r="E19" s="4" t="str">
        <f t="shared" si="58"/>
        <v/>
      </c>
      <c r="F19" s="19">
        <v>2.1</v>
      </c>
      <c r="G19" s="4">
        <f t="shared" si="59"/>
        <v>6.9306930693069315</v>
      </c>
      <c r="H19" s="19">
        <v>2.4</v>
      </c>
      <c r="I19" s="4">
        <f t="shared" si="60"/>
        <v>7.6433121019108281</v>
      </c>
      <c r="J19" s="19">
        <v>3</v>
      </c>
      <c r="K19" s="4">
        <f t="shared" si="61"/>
        <v>9.2879256965944279</v>
      </c>
      <c r="L19" s="19">
        <v>2.2000000000000002</v>
      </c>
      <c r="M19" s="4">
        <f t="shared" si="62"/>
        <v>7.3089700996677749</v>
      </c>
      <c r="N19" s="19">
        <v>2.7</v>
      </c>
      <c r="O19" s="4">
        <f t="shared" si="63"/>
        <v>8.4112149532710276</v>
      </c>
      <c r="P19" s="19"/>
      <c r="Q19" s="4" t="str">
        <f t="shared" si="64"/>
        <v/>
      </c>
      <c r="R19" s="19">
        <v>1.6</v>
      </c>
      <c r="S19" s="4">
        <f t="shared" si="65"/>
        <v>5.0314465408805038</v>
      </c>
      <c r="T19" s="19">
        <v>2.5</v>
      </c>
      <c r="U19" s="4">
        <f t="shared" si="66"/>
        <v>7.9365079365079358</v>
      </c>
      <c r="V19" s="19"/>
      <c r="W19" s="4" t="str">
        <f t="shared" si="67"/>
        <v/>
      </c>
      <c r="X19" s="19"/>
      <c r="Y19" s="4" t="str">
        <f t="shared" si="68"/>
        <v/>
      </c>
      <c r="Z19" s="19"/>
      <c r="AA19" s="4" t="str">
        <f t="shared" si="69"/>
        <v/>
      </c>
      <c r="AB19" s="19"/>
      <c r="AC19" s="4" t="str">
        <f t="shared" si="70"/>
        <v/>
      </c>
      <c r="AD19" s="19"/>
      <c r="AE19" s="4" t="str">
        <f t="shared" si="71"/>
        <v/>
      </c>
      <c r="AF19" s="19"/>
      <c r="AG19" s="4" t="str">
        <f t="shared" si="72"/>
        <v/>
      </c>
      <c r="AH19" s="19"/>
      <c r="AI19" s="4" t="str">
        <f t="shared" si="73"/>
        <v/>
      </c>
      <c r="AJ19" s="19"/>
      <c r="AK19" s="4" t="str">
        <f t="shared" si="74"/>
        <v/>
      </c>
      <c r="AL19" s="19"/>
      <c r="AM19" s="4" t="str">
        <f t="shared" si="75"/>
        <v/>
      </c>
      <c r="AN19" s="19"/>
      <c r="AO19" s="4" t="str">
        <f t="shared" si="76"/>
        <v/>
      </c>
      <c r="AP19" s="19"/>
      <c r="AQ19" s="4" t="str">
        <f t="shared" si="77"/>
        <v/>
      </c>
      <c r="AR19" s="19"/>
      <c r="AS19" s="4" t="str">
        <f t="shared" si="78"/>
        <v/>
      </c>
      <c r="AT19" s="19"/>
      <c r="AU19" s="4" t="str">
        <f t="shared" si="79"/>
        <v/>
      </c>
      <c r="AV19" s="19"/>
      <c r="AW19" s="4" t="str">
        <f t="shared" si="80"/>
        <v/>
      </c>
      <c r="AX19" s="19"/>
      <c r="AY19" s="4" t="str">
        <f t="shared" si="81"/>
        <v/>
      </c>
      <c r="AZ19" s="19"/>
      <c r="BA19" s="4" t="str">
        <f t="shared" si="82"/>
        <v/>
      </c>
      <c r="BB19" s="19"/>
      <c r="BC19" s="4" t="str">
        <f t="shared" si="83"/>
        <v/>
      </c>
      <c r="BD19" s="19"/>
      <c r="BE19" s="4" t="str">
        <f t="shared" si="84"/>
        <v/>
      </c>
      <c r="BF19" s="19"/>
      <c r="BG19" s="4" t="str">
        <f t="shared" si="85"/>
        <v/>
      </c>
      <c r="BH19" s="19"/>
      <c r="BI19" s="4" t="str">
        <f t="shared" si="86"/>
        <v/>
      </c>
      <c r="BK19" s="57" t="s">
        <v>5</v>
      </c>
      <c r="BL19" s="30">
        <f t="shared" si="16"/>
        <v>8</v>
      </c>
      <c r="BM19" s="31">
        <f t="shared" si="17"/>
        <v>1.6</v>
      </c>
      <c r="BN19" s="32" t="str">
        <f t="shared" si="18"/>
        <v>–</v>
      </c>
      <c r="BO19" s="33">
        <f t="shared" si="19"/>
        <v>3</v>
      </c>
      <c r="BP19" s="34">
        <f t="shared" si="20"/>
        <v>5.0314465408805038</v>
      </c>
      <c r="BQ19" s="35" t="str">
        <f t="shared" si="40"/>
        <v>–</v>
      </c>
      <c r="BR19" s="36">
        <f t="shared" si="21"/>
        <v>9.2879256965944279</v>
      </c>
      <c r="BS19" s="37">
        <f t="shared" si="22"/>
        <v>2.2999999999999998</v>
      </c>
      <c r="BT19" s="38">
        <f t="shared" si="22"/>
        <v>7.2862814583777</v>
      </c>
      <c r="BU19" s="32">
        <f t="shared" si="23"/>
        <v>0.44721359549995998</v>
      </c>
      <c r="BV19" s="39">
        <f t="shared" si="23"/>
        <v>1.3848148177185922</v>
      </c>
    </row>
    <row r="20" spans="1:74" ht="16.5" customHeight="1" x14ac:dyDescent="0.2">
      <c r="A20" s="10" t="s">
        <v>6</v>
      </c>
      <c r="B20" s="19">
        <v>2.9</v>
      </c>
      <c r="C20" s="4">
        <f t="shared" si="57"/>
        <v>8.7613293051359502</v>
      </c>
      <c r="D20" s="19"/>
      <c r="E20" s="4" t="str">
        <f t="shared" si="58"/>
        <v/>
      </c>
      <c r="F20" s="19">
        <v>2.6</v>
      </c>
      <c r="G20" s="4">
        <f t="shared" si="59"/>
        <v>8.5808580858085808</v>
      </c>
      <c r="H20" s="19">
        <v>2.2999999999999998</v>
      </c>
      <c r="I20" s="4">
        <f t="shared" si="60"/>
        <v>7.3248407643312099</v>
      </c>
      <c r="J20" s="19">
        <v>2.8</v>
      </c>
      <c r="K20" s="4">
        <f t="shared" si="61"/>
        <v>8.6687306501547994</v>
      </c>
      <c r="L20" s="19">
        <v>2.6</v>
      </c>
      <c r="M20" s="4">
        <f t="shared" si="62"/>
        <v>8.6378737541528228</v>
      </c>
      <c r="N20" s="19"/>
      <c r="O20" s="4" t="str">
        <f t="shared" si="63"/>
        <v/>
      </c>
      <c r="P20" s="19"/>
      <c r="Q20" s="4" t="str">
        <f t="shared" si="64"/>
        <v/>
      </c>
      <c r="R20" s="19">
        <v>2.4</v>
      </c>
      <c r="S20" s="4">
        <f t="shared" si="65"/>
        <v>7.5471698113207548</v>
      </c>
      <c r="T20" s="19">
        <v>2.8</v>
      </c>
      <c r="U20" s="4">
        <f t="shared" si="66"/>
        <v>8.8888888888888875</v>
      </c>
      <c r="V20" s="19"/>
      <c r="W20" s="4" t="str">
        <f t="shared" si="67"/>
        <v/>
      </c>
      <c r="X20" s="19"/>
      <c r="Y20" s="4" t="str">
        <f t="shared" si="68"/>
        <v/>
      </c>
      <c r="Z20" s="19"/>
      <c r="AA20" s="4" t="str">
        <f t="shared" si="69"/>
        <v/>
      </c>
      <c r="AB20" s="19"/>
      <c r="AC20" s="4" t="str">
        <f t="shared" si="70"/>
        <v/>
      </c>
      <c r="AD20" s="19"/>
      <c r="AE20" s="4" t="str">
        <f t="shared" si="71"/>
        <v/>
      </c>
      <c r="AF20" s="19"/>
      <c r="AG20" s="4" t="str">
        <f t="shared" si="72"/>
        <v/>
      </c>
      <c r="AH20" s="19"/>
      <c r="AI20" s="4" t="str">
        <f t="shared" si="73"/>
        <v/>
      </c>
      <c r="AJ20" s="19"/>
      <c r="AK20" s="4" t="str">
        <f t="shared" si="74"/>
        <v/>
      </c>
      <c r="AL20" s="19"/>
      <c r="AM20" s="4" t="str">
        <f t="shared" si="75"/>
        <v/>
      </c>
      <c r="AN20" s="19"/>
      <c r="AO20" s="4" t="str">
        <f t="shared" si="76"/>
        <v/>
      </c>
      <c r="AP20" s="19"/>
      <c r="AQ20" s="4" t="str">
        <f t="shared" si="77"/>
        <v/>
      </c>
      <c r="AR20" s="19"/>
      <c r="AS20" s="4" t="str">
        <f t="shared" si="78"/>
        <v/>
      </c>
      <c r="AT20" s="19"/>
      <c r="AU20" s="4" t="str">
        <f t="shared" si="79"/>
        <v/>
      </c>
      <c r="AV20" s="19"/>
      <c r="AW20" s="4" t="str">
        <f t="shared" si="80"/>
        <v/>
      </c>
      <c r="AX20" s="19"/>
      <c r="AY20" s="4" t="str">
        <f t="shared" si="81"/>
        <v/>
      </c>
      <c r="AZ20" s="19"/>
      <c r="BA20" s="4" t="str">
        <f t="shared" si="82"/>
        <v/>
      </c>
      <c r="BB20" s="19"/>
      <c r="BC20" s="4" t="str">
        <f t="shared" si="83"/>
        <v/>
      </c>
      <c r="BD20" s="19"/>
      <c r="BE20" s="4" t="str">
        <f t="shared" si="84"/>
        <v/>
      </c>
      <c r="BF20" s="19"/>
      <c r="BG20" s="4" t="str">
        <f t="shared" si="85"/>
        <v/>
      </c>
      <c r="BH20" s="19"/>
      <c r="BI20" s="4" t="str">
        <f t="shared" si="86"/>
        <v/>
      </c>
      <c r="BK20" s="57" t="s">
        <v>6</v>
      </c>
      <c r="BL20" s="30">
        <f t="shared" si="16"/>
        <v>7</v>
      </c>
      <c r="BM20" s="31">
        <f t="shared" si="17"/>
        <v>2.2999999999999998</v>
      </c>
      <c r="BN20" s="32" t="str">
        <f t="shared" si="18"/>
        <v>–</v>
      </c>
      <c r="BO20" s="33">
        <f t="shared" si="19"/>
        <v>2.9</v>
      </c>
      <c r="BP20" s="34">
        <f t="shared" si="20"/>
        <v>7.3248407643312099</v>
      </c>
      <c r="BQ20" s="35" t="str">
        <f t="shared" si="40"/>
        <v>–</v>
      </c>
      <c r="BR20" s="36">
        <f t="shared" si="21"/>
        <v>8.8888888888888875</v>
      </c>
      <c r="BS20" s="37">
        <f t="shared" si="22"/>
        <v>2.6285714285714286</v>
      </c>
      <c r="BT20" s="38">
        <f t="shared" si="22"/>
        <v>8.3442416085418589</v>
      </c>
      <c r="BU20" s="32">
        <f t="shared" si="23"/>
        <v>0.22146697055682826</v>
      </c>
      <c r="BV20" s="39">
        <f t="shared" si="23"/>
        <v>0.63148035996370477</v>
      </c>
    </row>
    <row r="21" spans="1:74" ht="16.5" customHeight="1" x14ac:dyDescent="0.2">
      <c r="A21" s="10" t="s">
        <v>7</v>
      </c>
      <c r="B21" s="19">
        <v>10</v>
      </c>
      <c r="C21" s="4" t="s">
        <v>3</v>
      </c>
      <c r="D21" s="19">
        <v>10</v>
      </c>
      <c r="E21" s="4" t="s">
        <v>3</v>
      </c>
      <c r="F21" s="19">
        <v>9</v>
      </c>
      <c r="G21" s="4" t="s">
        <v>3</v>
      </c>
      <c r="H21" s="19">
        <v>9</v>
      </c>
      <c r="I21" s="4" t="s">
        <v>3</v>
      </c>
      <c r="J21" s="19">
        <v>9</v>
      </c>
      <c r="K21" s="4" t="s">
        <v>3</v>
      </c>
      <c r="L21" s="19">
        <v>7</v>
      </c>
      <c r="M21" s="4" t="s">
        <v>3</v>
      </c>
      <c r="N21" s="19">
        <v>10</v>
      </c>
      <c r="O21" s="4" t="s">
        <v>3</v>
      </c>
      <c r="P21" s="19">
        <v>8</v>
      </c>
      <c r="Q21" s="4" t="s">
        <v>3</v>
      </c>
      <c r="R21" s="19">
        <v>10</v>
      </c>
      <c r="S21" s="4" t="s">
        <v>3</v>
      </c>
      <c r="T21" s="19">
        <v>7</v>
      </c>
      <c r="U21" s="4" t="s">
        <v>3</v>
      </c>
      <c r="V21" s="19"/>
      <c r="W21" s="4" t="s">
        <v>3</v>
      </c>
      <c r="X21" s="19"/>
      <c r="Y21" s="4" t="s">
        <v>3</v>
      </c>
      <c r="Z21" s="19"/>
      <c r="AA21" s="4" t="s">
        <v>3</v>
      </c>
      <c r="AB21" s="19"/>
      <c r="AC21" s="4" t="s">
        <v>3</v>
      </c>
      <c r="AD21" s="19"/>
      <c r="AE21" s="4" t="s">
        <v>3</v>
      </c>
      <c r="AF21" s="19"/>
      <c r="AG21" s="4" t="s">
        <v>3</v>
      </c>
      <c r="AH21" s="19"/>
      <c r="AI21" s="4" t="s">
        <v>3</v>
      </c>
      <c r="AJ21" s="19"/>
      <c r="AK21" s="4" t="s">
        <v>3</v>
      </c>
      <c r="AL21" s="19"/>
      <c r="AM21" s="4" t="s">
        <v>3</v>
      </c>
      <c r="AN21" s="19"/>
      <c r="AO21" s="4" t="s">
        <v>3</v>
      </c>
      <c r="AP21" s="19"/>
      <c r="AQ21" s="4" t="s">
        <v>3</v>
      </c>
      <c r="AR21" s="19"/>
      <c r="AS21" s="4" t="s">
        <v>3</v>
      </c>
      <c r="AT21" s="19"/>
      <c r="AU21" s="4" t="s">
        <v>3</v>
      </c>
      <c r="AV21" s="19"/>
      <c r="AW21" s="4" t="s">
        <v>3</v>
      </c>
      <c r="AX21" s="19"/>
      <c r="AY21" s="4" t="s">
        <v>3</v>
      </c>
      <c r="AZ21" s="19"/>
      <c r="BA21" s="4" t="s">
        <v>3</v>
      </c>
      <c r="BB21" s="19"/>
      <c r="BC21" s="4" t="s">
        <v>3</v>
      </c>
      <c r="BD21" s="19"/>
      <c r="BE21" s="4" t="s">
        <v>3</v>
      </c>
      <c r="BF21" s="19"/>
      <c r="BG21" s="4" t="s">
        <v>3</v>
      </c>
      <c r="BH21" s="19"/>
      <c r="BI21" s="4" t="s">
        <v>3</v>
      </c>
      <c r="BK21" s="57" t="s">
        <v>7</v>
      </c>
      <c r="BL21" s="30">
        <f t="shared" si="16"/>
        <v>10</v>
      </c>
      <c r="BM21" s="21">
        <f t="shared" si="17"/>
        <v>7</v>
      </c>
      <c r="BN21" s="22" t="str">
        <f t="shared" si="18"/>
        <v>–</v>
      </c>
      <c r="BO21" s="23">
        <f t="shared" si="19"/>
        <v>10</v>
      </c>
      <c r="BP21" s="24" t="str">
        <f t="shared" si="20"/>
        <v/>
      </c>
      <c r="BQ21" s="6" t="s">
        <v>3</v>
      </c>
      <c r="BR21" s="26" t="str">
        <f t="shared" si="21"/>
        <v/>
      </c>
      <c r="BS21" s="37">
        <f t="shared" si="22"/>
        <v>8.9</v>
      </c>
      <c r="BT21" s="28" t="s">
        <v>3</v>
      </c>
      <c r="BU21" s="32">
        <f t="shared" si="23"/>
        <v>1.1972189997378637</v>
      </c>
      <c r="BV21" s="29" t="s">
        <v>3</v>
      </c>
    </row>
    <row r="22" spans="1:74" ht="16.5" customHeight="1" x14ac:dyDescent="0.2">
      <c r="A22" s="15" t="s">
        <v>14</v>
      </c>
      <c r="B22" s="17"/>
      <c r="C22" s="3"/>
      <c r="D22" s="17"/>
      <c r="E22" s="3"/>
      <c r="F22" s="17"/>
      <c r="G22" s="3"/>
      <c r="H22" s="17"/>
      <c r="I22" s="3"/>
      <c r="J22" s="17"/>
      <c r="K22" s="3"/>
      <c r="L22" s="17"/>
      <c r="M22" s="3"/>
      <c r="N22" s="17"/>
      <c r="O22" s="3"/>
      <c r="P22" s="17"/>
      <c r="Q22" s="3"/>
      <c r="R22" s="17"/>
      <c r="S22" s="3"/>
      <c r="T22" s="17"/>
      <c r="U22" s="3"/>
      <c r="V22" s="17"/>
      <c r="W22" s="3"/>
      <c r="X22" s="17"/>
      <c r="Y22" s="3"/>
      <c r="Z22" s="17"/>
      <c r="AA22" s="3"/>
      <c r="AB22" s="17"/>
      <c r="AC22" s="3"/>
      <c r="AD22" s="17"/>
      <c r="AE22" s="3"/>
      <c r="AF22" s="17"/>
      <c r="AG22" s="3"/>
      <c r="AH22" s="17"/>
      <c r="AI22" s="3"/>
      <c r="AJ22" s="17"/>
      <c r="AK22" s="3"/>
      <c r="AL22" s="17"/>
      <c r="AM22" s="3"/>
      <c r="AN22" s="17"/>
      <c r="AO22" s="3"/>
      <c r="AP22" s="17"/>
      <c r="AQ22" s="3"/>
      <c r="AR22" s="17"/>
      <c r="AS22" s="3"/>
      <c r="AT22" s="17"/>
      <c r="AU22" s="3"/>
      <c r="AV22" s="17"/>
      <c r="AW22" s="3"/>
      <c r="AX22" s="17"/>
      <c r="AY22" s="3"/>
      <c r="AZ22" s="17"/>
      <c r="BA22" s="3"/>
      <c r="BB22" s="17"/>
      <c r="BC22" s="3"/>
      <c r="BD22" s="17"/>
      <c r="BE22" s="3"/>
      <c r="BF22" s="17"/>
      <c r="BG22" s="3"/>
      <c r="BH22" s="17"/>
      <c r="BI22" s="3"/>
      <c r="BK22" s="56" t="s">
        <v>14</v>
      </c>
      <c r="BL22" s="30"/>
      <c r="BM22" s="31"/>
      <c r="BN22" s="32"/>
      <c r="BO22" s="33"/>
      <c r="BP22" s="34"/>
      <c r="BQ22" s="35"/>
      <c r="BR22" s="36"/>
      <c r="BS22" s="37"/>
      <c r="BT22" s="38"/>
      <c r="BU22" s="32"/>
      <c r="BV22" s="39"/>
    </row>
    <row r="23" spans="1:74" ht="16.5" customHeight="1" x14ac:dyDescent="0.2">
      <c r="A23" s="10" t="s">
        <v>26</v>
      </c>
      <c r="B23" s="19">
        <v>8.1999999999999993</v>
      </c>
      <c r="C23" s="4">
        <f>IF(AND((B23&gt;0),(B$4&gt;0)),(B23/B$4*100),"")</f>
        <v>24.773413897280964</v>
      </c>
      <c r="D23" s="19">
        <v>8.8000000000000007</v>
      </c>
      <c r="E23" s="4">
        <f>IF(AND((D23&gt;0),(D$4&gt;0)),(D23/D$4*100),"")</f>
        <v>26.993865030674847</v>
      </c>
      <c r="F23" s="19">
        <v>8.4</v>
      </c>
      <c r="G23" s="4">
        <f>IF(AND((F23&gt;0),(F$4&gt;0)),(F23/F$4*100),"")</f>
        <v>27.722772277227726</v>
      </c>
      <c r="H23" s="19">
        <v>8.8000000000000007</v>
      </c>
      <c r="I23" s="4">
        <f>IF(AND((H23&gt;0),(H$4&gt;0)),(H23/H$4*100),"")</f>
        <v>28.025477707006374</v>
      </c>
      <c r="J23" s="19">
        <v>9.4</v>
      </c>
      <c r="K23" s="4">
        <f>IF(AND((J23&gt;0),(J$4&gt;0)),(J23/J$4*100),"")</f>
        <v>29.102167182662541</v>
      </c>
      <c r="L23" s="19">
        <v>8.5</v>
      </c>
      <c r="M23" s="4">
        <f>IF(AND((L23&gt;0),(L$4&gt;0)),(L23/L$4*100),"")</f>
        <v>28.239202657807304</v>
      </c>
      <c r="N23" s="19">
        <v>8.1</v>
      </c>
      <c r="O23" s="4">
        <f>IF(AND((N23&gt;0),(N$4&gt;0)),(N23/N$4*100),"")</f>
        <v>25.233644859813083</v>
      </c>
      <c r="P23" s="19">
        <v>9</v>
      </c>
      <c r="Q23" s="4">
        <f>IF(AND((P23&gt;0),(P$4&gt;0)),(P23/P$4*100),"")</f>
        <v>28.213166144200631</v>
      </c>
      <c r="R23" s="19">
        <v>8.5</v>
      </c>
      <c r="S23" s="4">
        <f>IF(AND((R23&gt;0),(R$4&gt;0)),(R23/R$4*100),"")</f>
        <v>26.729559748427672</v>
      </c>
      <c r="T23" s="19">
        <v>8.1</v>
      </c>
      <c r="U23" s="4">
        <f>IF(AND((T23&gt;0),(T$4&gt;0)),(T23/T$4*100),"")</f>
        <v>25.714285714285712</v>
      </c>
      <c r="V23" s="19"/>
      <c r="W23" s="4" t="str">
        <f>IF(AND((V23&gt;0),(V$4&gt;0)),(V23/V$4*100),"")</f>
        <v/>
      </c>
      <c r="X23" s="19"/>
      <c r="Y23" s="4" t="str">
        <f>IF(AND((X23&gt;0),(X$4&gt;0)),(X23/X$4*100),"")</f>
        <v/>
      </c>
      <c r="Z23" s="19"/>
      <c r="AA23" s="4" t="str">
        <f>IF(AND((Z23&gt;0),(Z$4&gt;0)),(Z23/Z$4*100),"")</f>
        <v/>
      </c>
      <c r="AB23" s="19"/>
      <c r="AC23" s="4" t="str">
        <f>IF(AND((AB23&gt;0),(AB$4&gt;0)),(AB23/AB$4*100),"")</f>
        <v/>
      </c>
      <c r="AD23" s="19"/>
      <c r="AE23" s="4" t="str">
        <f t="shared" ref="AE23:AE24" si="87">IF(AND((AD23&gt;0),(AD$4&gt;0)),(AD23/AD$4*100),"")</f>
        <v/>
      </c>
      <c r="AF23" s="19"/>
      <c r="AG23" s="4" t="str">
        <f t="shared" ref="AG23:AG24" si="88">IF(AND((AF23&gt;0),(AF$4&gt;0)),(AF23/AF$4*100),"")</f>
        <v/>
      </c>
      <c r="AH23" s="19"/>
      <c r="AI23" s="4" t="str">
        <f t="shared" ref="AI23:AI24" si="89">IF(AND((AH23&gt;0),(AH$4&gt;0)),(AH23/AH$4*100),"")</f>
        <v/>
      </c>
      <c r="AJ23" s="19"/>
      <c r="AK23" s="4" t="str">
        <f t="shared" ref="AK23:AK24" si="90">IF(AND((AJ23&gt;0),(AJ$4&gt;0)),(AJ23/AJ$4*100),"")</f>
        <v/>
      </c>
      <c r="AL23" s="19"/>
      <c r="AM23" s="4" t="str">
        <f t="shared" ref="AM23:AM24" si="91">IF(AND((AL23&gt;0),(AL$4&gt;0)),(AL23/AL$4*100),"")</f>
        <v/>
      </c>
      <c r="AN23" s="19"/>
      <c r="AO23" s="4" t="str">
        <f t="shared" ref="AO23:AO24" si="92">IF(AND((AN23&gt;0),(AN$4&gt;0)),(AN23/AN$4*100),"")</f>
        <v/>
      </c>
      <c r="AP23" s="19"/>
      <c r="AQ23" s="4" t="str">
        <f t="shared" ref="AQ23:AQ24" si="93">IF(AND((AP23&gt;0),(AP$4&gt;0)),(AP23/AP$4*100),"")</f>
        <v/>
      </c>
      <c r="AR23" s="19"/>
      <c r="AS23" s="4" t="str">
        <f t="shared" ref="AS23:AS24" si="94">IF(AND((AR23&gt;0),(AR$4&gt;0)),(AR23/AR$4*100),"")</f>
        <v/>
      </c>
      <c r="AT23" s="19"/>
      <c r="AU23" s="4" t="str">
        <f t="shared" ref="AU23:AU24" si="95">IF(AND((AT23&gt;0),(AT$4&gt;0)),(AT23/AT$4*100),"")</f>
        <v/>
      </c>
      <c r="AV23" s="19"/>
      <c r="AW23" s="4" t="str">
        <f t="shared" ref="AW23:AW24" si="96">IF(AND((AV23&gt;0),(AV$4&gt;0)),(AV23/AV$4*100),"")</f>
        <v/>
      </c>
      <c r="AX23" s="19"/>
      <c r="AY23" s="4" t="str">
        <f t="shared" ref="AY23:AY24" si="97">IF(AND((AX23&gt;0),(AX$4&gt;0)),(AX23/AX$4*100),"")</f>
        <v/>
      </c>
      <c r="AZ23" s="19"/>
      <c r="BA23" s="4" t="str">
        <f t="shared" ref="BA23:BA24" si="98">IF(AND((AZ23&gt;0),(AZ$4&gt;0)),(AZ23/AZ$4*100),"")</f>
        <v/>
      </c>
      <c r="BB23" s="19"/>
      <c r="BC23" s="4" t="str">
        <f t="shared" ref="BC23:BC24" si="99">IF(AND((BB23&gt;0),(BB$4&gt;0)),(BB23/BB$4*100),"")</f>
        <v/>
      </c>
      <c r="BD23" s="19"/>
      <c r="BE23" s="4" t="str">
        <f t="shared" ref="BE23:BE24" si="100">IF(AND((BD23&gt;0),(BD$4&gt;0)),(BD23/BD$4*100),"")</f>
        <v/>
      </c>
      <c r="BF23" s="19"/>
      <c r="BG23" s="4" t="str">
        <f t="shared" ref="BG23:BG24" si="101">IF(AND((BF23&gt;0),(BF$4&gt;0)),(BF23/BF$4*100),"")</f>
        <v/>
      </c>
      <c r="BH23" s="19"/>
      <c r="BI23" s="4" t="str">
        <f t="shared" ref="BI23:BI24" si="102">IF(AND((BH23&gt;0),(BH$4&gt;0)),(BH23/BH$4*100),"")</f>
        <v/>
      </c>
      <c r="BK23" s="57" t="s">
        <v>26</v>
      </c>
      <c r="BL23" s="30">
        <f t="shared" si="16"/>
        <v>10</v>
      </c>
      <c r="BM23" s="31">
        <f t="shared" si="17"/>
        <v>8.1</v>
      </c>
      <c r="BN23" s="32" t="str">
        <f t="shared" si="18"/>
        <v>–</v>
      </c>
      <c r="BO23" s="33">
        <f t="shared" si="19"/>
        <v>9.4</v>
      </c>
      <c r="BP23" s="34">
        <f t="shared" si="20"/>
        <v>24.773413897280964</v>
      </c>
      <c r="BQ23" s="35" t="str">
        <f t="shared" si="40"/>
        <v>–</v>
      </c>
      <c r="BR23" s="36">
        <f t="shared" si="21"/>
        <v>29.102167182662541</v>
      </c>
      <c r="BS23" s="37">
        <f t="shared" si="22"/>
        <v>8.58</v>
      </c>
      <c r="BT23" s="38">
        <f t="shared" si="22"/>
        <v>27.074755521938688</v>
      </c>
      <c r="BU23" s="32">
        <f t="shared" si="23"/>
        <v>0.42110964526276712</v>
      </c>
      <c r="BV23" s="39">
        <f t="shared" si="23"/>
        <v>1.4433200746967101</v>
      </c>
    </row>
    <row r="24" spans="1:74" ht="16.5" customHeight="1" x14ac:dyDescent="0.2">
      <c r="A24" s="10" t="s">
        <v>27</v>
      </c>
      <c r="B24" s="19">
        <v>1.5</v>
      </c>
      <c r="C24" s="4">
        <f>IF(AND((B24&gt;0),(B$4&gt;0)),(B24/B$4*100),"")</f>
        <v>4.5317220543806647</v>
      </c>
      <c r="D24" s="19">
        <v>1.2</v>
      </c>
      <c r="E24" s="4">
        <f>IF(AND((D24&gt;0),(D$4&gt;0)),(D24/D$4*100),"")</f>
        <v>3.6809815950920242</v>
      </c>
      <c r="F24" s="19"/>
      <c r="G24" s="4" t="str">
        <f>IF(AND((F24&gt;0),(F$4&gt;0)),(F24/F$4*100),"")</f>
        <v/>
      </c>
      <c r="H24" s="19">
        <v>1.5</v>
      </c>
      <c r="I24" s="4">
        <f>IF(AND((H24&gt;0),(H$4&gt;0)),(H24/H$4*100),"")</f>
        <v>4.7770700636942678</v>
      </c>
      <c r="J24" s="19">
        <v>1.7</v>
      </c>
      <c r="K24" s="4">
        <f>IF(AND((J24&gt;0),(J$4&gt;0)),(J24/J$4*100),"")</f>
        <v>5.2631578947368425</v>
      </c>
      <c r="L24" s="19"/>
      <c r="M24" s="4" t="str">
        <f>IF(AND((L24&gt;0),(L$4&gt;0)),(L24/L$4*100),"")</f>
        <v/>
      </c>
      <c r="N24" s="19">
        <v>1.6</v>
      </c>
      <c r="O24" s="4">
        <f>IF(AND((N24&gt;0),(N$4&gt;0)),(N24/N$4*100),"")</f>
        <v>4.9844236760124607</v>
      </c>
      <c r="P24" s="19">
        <v>1.6</v>
      </c>
      <c r="Q24" s="4">
        <f>IF(AND((P24&gt;0),(P$4&gt;0)),(P24/P$4*100),"")</f>
        <v>5.015673981191223</v>
      </c>
      <c r="R24" s="19">
        <v>1.4</v>
      </c>
      <c r="S24" s="4">
        <f>IF(AND((R24&gt;0),(R$4&gt;0)),(R24/R$4*100),"")</f>
        <v>4.4025157232704402</v>
      </c>
      <c r="T24" s="19">
        <v>1.3</v>
      </c>
      <c r="U24" s="4">
        <f>IF(AND((T24&gt;0),(T$4&gt;0)),(T24/T$4*100),"")</f>
        <v>4.1269841269841265</v>
      </c>
      <c r="V24" s="19"/>
      <c r="W24" s="4" t="str">
        <f>IF(AND((V24&gt;0),(V$4&gt;0)),(V24/V$4*100),"")</f>
        <v/>
      </c>
      <c r="X24" s="19"/>
      <c r="Y24" s="4" t="str">
        <f>IF(AND((X24&gt;0),(X$4&gt;0)),(X24/X$4*100),"")</f>
        <v/>
      </c>
      <c r="Z24" s="19"/>
      <c r="AA24" s="4" t="str">
        <f>IF(AND((Z24&gt;0),(Z$4&gt;0)),(Z24/Z$4*100),"")</f>
        <v/>
      </c>
      <c r="AB24" s="19"/>
      <c r="AC24" s="4" t="str">
        <f>IF(AND((AB24&gt;0),(AB$4&gt;0)),(AB24/AB$4*100),"")</f>
        <v/>
      </c>
      <c r="AD24" s="19"/>
      <c r="AE24" s="4" t="str">
        <f t="shared" si="87"/>
        <v/>
      </c>
      <c r="AF24" s="19"/>
      <c r="AG24" s="4" t="str">
        <f t="shared" si="88"/>
        <v/>
      </c>
      <c r="AH24" s="19"/>
      <c r="AI24" s="4" t="str">
        <f t="shared" si="89"/>
        <v/>
      </c>
      <c r="AJ24" s="19"/>
      <c r="AK24" s="4" t="str">
        <f t="shared" si="90"/>
        <v/>
      </c>
      <c r="AL24" s="19"/>
      <c r="AM24" s="4" t="str">
        <f t="shared" si="91"/>
        <v/>
      </c>
      <c r="AN24" s="19"/>
      <c r="AO24" s="4" t="str">
        <f t="shared" si="92"/>
        <v/>
      </c>
      <c r="AP24" s="19"/>
      <c r="AQ24" s="4" t="str">
        <f t="shared" si="93"/>
        <v/>
      </c>
      <c r="AR24" s="19"/>
      <c r="AS24" s="4" t="str">
        <f t="shared" si="94"/>
        <v/>
      </c>
      <c r="AT24" s="19"/>
      <c r="AU24" s="4" t="str">
        <f t="shared" si="95"/>
        <v/>
      </c>
      <c r="AV24" s="19"/>
      <c r="AW24" s="4" t="str">
        <f t="shared" si="96"/>
        <v/>
      </c>
      <c r="AX24" s="19"/>
      <c r="AY24" s="4" t="str">
        <f t="shared" si="97"/>
        <v/>
      </c>
      <c r="AZ24" s="19"/>
      <c r="BA24" s="4" t="str">
        <f t="shared" si="98"/>
        <v/>
      </c>
      <c r="BB24" s="19"/>
      <c r="BC24" s="4" t="str">
        <f t="shared" si="99"/>
        <v/>
      </c>
      <c r="BD24" s="19"/>
      <c r="BE24" s="4" t="str">
        <f t="shared" si="100"/>
        <v/>
      </c>
      <c r="BF24" s="19"/>
      <c r="BG24" s="4" t="str">
        <f t="shared" si="101"/>
        <v/>
      </c>
      <c r="BH24" s="19"/>
      <c r="BI24" s="4" t="str">
        <f t="shared" si="102"/>
        <v/>
      </c>
      <c r="BK24" s="57" t="s">
        <v>27</v>
      </c>
      <c r="BL24" s="30">
        <f t="shared" si="16"/>
        <v>8</v>
      </c>
      <c r="BM24" s="31">
        <f t="shared" si="17"/>
        <v>1.2</v>
      </c>
      <c r="BN24" s="32" t="str">
        <f t="shared" si="18"/>
        <v>–</v>
      </c>
      <c r="BO24" s="33">
        <f t="shared" si="19"/>
        <v>1.7</v>
      </c>
      <c r="BP24" s="34">
        <f t="shared" si="20"/>
        <v>3.6809815950920242</v>
      </c>
      <c r="BQ24" s="35" t="str">
        <f t="shared" si="40"/>
        <v>–</v>
      </c>
      <c r="BR24" s="36">
        <f t="shared" si="21"/>
        <v>5.2631578947368425</v>
      </c>
      <c r="BS24" s="37">
        <f t="shared" si="22"/>
        <v>1.4750000000000001</v>
      </c>
      <c r="BT24" s="38">
        <f t="shared" si="22"/>
        <v>4.5978161394202566</v>
      </c>
      <c r="BU24" s="32">
        <f t="shared" si="23"/>
        <v>0.16690459207925465</v>
      </c>
      <c r="BV24" s="39">
        <f t="shared" si="23"/>
        <v>0.5214897931131679</v>
      </c>
    </row>
    <row r="25" spans="1:74" ht="16.5" customHeight="1" x14ac:dyDescent="0.2">
      <c r="A25" s="10" t="s">
        <v>28</v>
      </c>
      <c r="B25" s="68">
        <f>IF(AND((B24&gt;0),(B23&gt;0)),(B24/B23),"")</f>
        <v>0.18292682926829271</v>
      </c>
      <c r="C25" s="4" t="s">
        <v>3</v>
      </c>
      <c r="D25" s="68">
        <f>IF(AND((D24&gt;0),(D23&gt;0)),(D24/D23),"")</f>
        <v>0.13636363636363635</v>
      </c>
      <c r="E25" s="4" t="s">
        <v>3</v>
      </c>
      <c r="F25" s="68" t="str">
        <f>IF(AND((F24&gt;0),(F23&gt;0)),(F24/F23),"")</f>
        <v/>
      </c>
      <c r="G25" s="4" t="s">
        <v>3</v>
      </c>
      <c r="H25" s="68">
        <f>IF(AND((H24&gt;0),(H23&gt;0)),(H24/H23),"")</f>
        <v>0.17045454545454544</v>
      </c>
      <c r="I25" s="4" t="s">
        <v>3</v>
      </c>
      <c r="J25" s="68">
        <f>IF(AND((J24&gt;0),(J23&gt;0)),(J24/J23),"")</f>
        <v>0.18085106382978722</v>
      </c>
      <c r="K25" s="4" t="s">
        <v>3</v>
      </c>
      <c r="L25" s="68" t="str">
        <f>IF(AND((L24&gt;0),(L23&gt;0)),(L24/L23),"")</f>
        <v/>
      </c>
      <c r="M25" s="4" t="s">
        <v>3</v>
      </c>
      <c r="N25" s="68">
        <f>IF(AND((N24&gt;0),(N23&gt;0)),(N24/N23),"")</f>
        <v>0.19753086419753088</v>
      </c>
      <c r="O25" s="4" t="s">
        <v>3</v>
      </c>
      <c r="P25" s="68">
        <f>IF(AND((P24&gt;0),(P23&gt;0)),(P24/P23),"")</f>
        <v>0.17777777777777778</v>
      </c>
      <c r="Q25" s="4" t="s">
        <v>3</v>
      </c>
      <c r="R25" s="68">
        <f>IF(AND((R24&gt;0),(R23&gt;0)),(R24/R23),"")</f>
        <v>0.16470588235294117</v>
      </c>
      <c r="S25" s="4" t="s">
        <v>3</v>
      </c>
      <c r="T25" s="68">
        <f>IF(AND((T24&gt;0),(T23&gt;0)),(T24/T23),"")</f>
        <v>0.16049382716049385</v>
      </c>
      <c r="U25" s="4" t="s">
        <v>3</v>
      </c>
      <c r="V25" s="68" t="str">
        <f>IF(AND((V24&gt;0),(V23&gt;0)),(V24/V23),"")</f>
        <v/>
      </c>
      <c r="W25" s="4" t="s">
        <v>3</v>
      </c>
      <c r="X25" s="68" t="str">
        <f>IF(AND((X24&gt;0),(X23&gt;0)),(X24/X23),"")</f>
        <v/>
      </c>
      <c r="Y25" s="4" t="s">
        <v>3</v>
      </c>
      <c r="Z25" s="68" t="str">
        <f>IF(AND((Z24&gt;0),(Z23&gt;0)),(Z24/Z23),"")</f>
        <v/>
      </c>
      <c r="AA25" s="4" t="s">
        <v>3</v>
      </c>
      <c r="AB25" s="68" t="str">
        <f>IF(AND((AB24&gt;0),(AB23&gt;0)),(AB24/AB23),"")</f>
        <v/>
      </c>
      <c r="AC25" s="4" t="s">
        <v>3</v>
      </c>
      <c r="AD25" s="68" t="str">
        <f t="shared" ref="AD25" si="103">IF(AND((AD24&gt;0),(AD23&gt;0)),(AD24/AD23),"")</f>
        <v/>
      </c>
      <c r="AE25" s="4" t="s">
        <v>3</v>
      </c>
      <c r="AF25" s="68" t="str">
        <f t="shared" ref="AF25" si="104">IF(AND((AF24&gt;0),(AF23&gt;0)),(AF24/AF23),"")</f>
        <v/>
      </c>
      <c r="AG25" s="4" t="s">
        <v>3</v>
      </c>
      <c r="AH25" s="68" t="str">
        <f t="shared" ref="AH25" si="105">IF(AND((AH24&gt;0),(AH23&gt;0)),(AH24/AH23),"")</f>
        <v/>
      </c>
      <c r="AI25" s="4" t="s">
        <v>3</v>
      </c>
      <c r="AJ25" s="68" t="str">
        <f t="shared" ref="AJ25" si="106">IF(AND((AJ24&gt;0),(AJ23&gt;0)),(AJ24/AJ23),"")</f>
        <v/>
      </c>
      <c r="AK25" s="4" t="s">
        <v>3</v>
      </c>
      <c r="AL25" s="68" t="str">
        <f t="shared" ref="AL25" si="107">IF(AND((AL24&gt;0),(AL23&gt;0)),(AL24/AL23),"")</f>
        <v/>
      </c>
      <c r="AM25" s="4" t="s">
        <v>3</v>
      </c>
      <c r="AN25" s="68" t="str">
        <f t="shared" ref="AN25" si="108">IF(AND((AN24&gt;0),(AN23&gt;0)),(AN24/AN23),"")</f>
        <v/>
      </c>
      <c r="AO25" s="4" t="s">
        <v>3</v>
      </c>
      <c r="AP25" s="68" t="str">
        <f t="shared" ref="AP25" si="109">IF(AND((AP24&gt;0),(AP23&gt;0)),(AP24/AP23),"")</f>
        <v/>
      </c>
      <c r="AQ25" s="4" t="s">
        <v>3</v>
      </c>
      <c r="AR25" s="68" t="str">
        <f t="shared" ref="AR25" si="110">IF(AND((AR24&gt;0),(AR23&gt;0)),(AR24/AR23),"")</f>
        <v/>
      </c>
      <c r="AS25" s="4" t="s">
        <v>3</v>
      </c>
      <c r="AT25" s="68" t="str">
        <f t="shared" ref="AT25" si="111">IF(AND((AT24&gt;0),(AT23&gt;0)),(AT24/AT23),"")</f>
        <v/>
      </c>
      <c r="AU25" s="4" t="s">
        <v>3</v>
      </c>
      <c r="AV25" s="68" t="str">
        <f t="shared" ref="AV25" si="112">IF(AND((AV24&gt;0),(AV23&gt;0)),(AV24/AV23),"")</f>
        <v/>
      </c>
      <c r="AW25" s="4" t="s">
        <v>3</v>
      </c>
      <c r="AX25" s="68" t="str">
        <f t="shared" ref="AX25" si="113">IF(AND((AX24&gt;0),(AX23&gt;0)),(AX24/AX23),"")</f>
        <v/>
      </c>
      <c r="AY25" s="4" t="s">
        <v>3</v>
      </c>
      <c r="AZ25" s="68" t="str">
        <f t="shared" ref="AZ25" si="114">IF(AND((AZ24&gt;0),(AZ23&gt;0)),(AZ24/AZ23),"")</f>
        <v/>
      </c>
      <c r="BA25" s="4" t="s">
        <v>3</v>
      </c>
      <c r="BB25" s="68" t="str">
        <f t="shared" ref="BB25" si="115">IF(AND((BB24&gt;0),(BB23&gt;0)),(BB24/BB23),"")</f>
        <v/>
      </c>
      <c r="BC25" s="4" t="s">
        <v>3</v>
      </c>
      <c r="BD25" s="68" t="str">
        <f t="shared" ref="BD25" si="116">IF(AND((BD24&gt;0),(BD23&gt;0)),(BD24/BD23),"")</f>
        <v/>
      </c>
      <c r="BE25" s="4" t="s">
        <v>3</v>
      </c>
      <c r="BF25" s="68" t="str">
        <f t="shared" ref="BF25" si="117">IF(AND((BF24&gt;0),(BF23&gt;0)),(BF24/BF23),"")</f>
        <v/>
      </c>
      <c r="BG25" s="4" t="s">
        <v>3</v>
      </c>
      <c r="BH25" s="68" t="str">
        <f t="shared" ref="BH25" si="118">IF(AND((BH24&gt;0),(BH23&gt;0)),(BH24/BH23),"")</f>
        <v/>
      </c>
      <c r="BI25" s="4" t="s">
        <v>3</v>
      </c>
      <c r="BK25" s="57" t="s">
        <v>28</v>
      </c>
      <c r="BL25" s="30">
        <f t="shared" si="16"/>
        <v>8</v>
      </c>
      <c r="BM25" s="40">
        <f t="shared" si="17"/>
        <v>0.13636363636363635</v>
      </c>
      <c r="BN25" s="22" t="str">
        <f t="shared" si="18"/>
        <v>–</v>
      </c>
      <c r="BO25" s="41">
        <f t="shared" si="19"/>
        <v>0.19753086419753088</v>
      </c>
      <c r="BP25" s="24" t="str">
        <f t="shared" si="20"/>
        <v/>
      </c>
      <c r="BQ25" s="6" t="s">
        <v>3</v>
      </c>
      <c r="BR25" s="26" t="str">
        <f t="shared" si="21"/>
        <v/>
      </c>
      <c r="BS25" s="42">
        <f t="shared" si="22"/>
        <v>0.17138805330062568</v>
      </c>
      <c r="BT25" s="28" t="s">
        <v>3</v>
      </c>
      <c r="BU25" s="43">
        <f t="shared" si="23"/>
        <v>1.8275212916615706E-2</v>
      </c>
      <c r="BV25" s="29" t="s">
        <v>3</v>
      </c>
    </row>
    <row r="26" spans="1:74" ht="16.5" customHeight="1" x14ac:dyDescent="0.2">
      <c r="A26" s="15" t="s">
        <v>15</v>
      </c>
      <c r="B26" s="17"/>
      <c r="C26" s="3"/>
      <c r="D26" s="17"/>
      <c r="E26" s="3"/>
      <c r="F26" s="17"/>
      <c r="G26" s="3"/>
      <c r="H26" s="17"/>
      <c r="I26" s="3"/>
      <c r="J26" s="17"/>
      <c r="K26" s="3"/>
      <c r="L26" s="17"/>
      <c r="M26" s="3"/>
      <c r="N26" s="17"/>
      <c r="O26" s="3"/>
      <c r="P26" s="17"/>
      <c r="Q26" s="3"/>
      <c r="R26" s="17"/>
      <c r="S26" s="3"/>
      <c r="T26" s="17"/>
      <c r="U26" s="3"/>
      <c r="V26" s="17"/>
      <c r="W26" s="3"/>
      <c r="X26" s="17"/>
      <c r="Y26" s="3"/>
      <c r="Z26" s="17"/>
      <c r="AA26" s="3"/>
      <c r="AB26" s="17"/>
      <c r="AC26" s="3"/>
      <c r="AD26" s="17"/>
      <c r="AE26" s="3"/>
      <c r="AF26" s="17"/>
      <c r="AG26" s="3"/>
      <c r="AH26" s="17"/>
      <c r="AI26" s="3"/>
      <c r="AJ26" s="17"/>
      <c r="AK26" s="3"/>
      <c r="AL26" s="17"/>
      <c r="AM26" s="3"/>
      <c r="AN26" s="17"/>
      <c r="AO26" s="3"/>
      <c r="AP26" s="17"/>
      <c r="AQ26" s="3"/>
      <c r="AR26" s="17"/>
      <c r="AS26" s="3"/>
      <c r="AT26" s="17"/>
      <c r="AU26" s="3"/>
      <c r="AV26" s="17"/>
      <c r="AW26" s="3"/>
      <c r="AX26" s="17"/>
      <c r="AY26" s="3"/>
      <c r="AZ26" s="17"/>
      <c r="BA26" s="3"/>
      <c r="BB26" s="17"/>
      <c r="BC26" s="3"/>
      <c r="BD26" s="17"/>
      <c r="BE26" s="3"/>
      <c r="BF26" s="17"/>
      <c r="BG26" s="3"/>
      <c r="BH26" s="17"/>
      <c r="BI26" s="3"/>
      <c r="BK26" s="56" t="s">
        <v>15</v>
      </c>
      <c r="BL26" s="30"/>
      <c r="BM26" s="21"/>
      <c r="BN26" s="22"/>
      <c r="BO26" s="23"/>
      <c r="BP26" s="24"/>
      <c r="BQ26" s="25"/>
      <c r="BR26" s="26"/>
      <c r="BS26" s="27"/>
      <c r="BT26" s="28"/>
      <c r="BU26" s="22"/>
      <c r="BV26" s="29"/>
    </row>
    <row r="27" spans="1:74" ht="16.5" customHeight="1" x14ac:dyDescent="0.2">
      <c r="A27" s="10" t="s">
        <v>26</v>
      </c>
      <c r="B27" s="19">
        <v>7.6</v>
      </c>
      <c r="C27" s="4">
        <f>IF(AND((B27&gt;0),(B$4&gt;0)),(B27/B$4*100),"")</f>
        <v>22.9607250755287</v>
      </c>
      <c r="D27" s="19">
        <v>9.1</v>
      </c>
      <c r="E27" s="4">
        <f>IF(AND((D27&gt;0),(D$4&gt;0)),(D27/D$4*100),"")</f>
        <v>27.914110429447852</v>
      </c>
      <c r="F27" s="19">
        <v>7.7</v>
      </c>
      <c r="G27" s="4">
        <f>IF(AND((F27&gt;0),(F$4&gt;0)),(F27/F$4*100),"")</f>
        <v>25.412541254125415</v>
      </c>
      <c r="H27" s="19">
        <v>7.8</v>
      </c>
      <c r="I27" s="4">
        <f>IF(AND((H27&gt;0),(H$4&gt;0)),(H27/H$4*100),"")</f>
        <v>24.840764331210192</v>
      </c>
      <c r="J27" s="19">
        <v>8.6999999999999993</v>
      </c>
      <c r="K27" s="4">
        <f>IF(AND((J27&gt;0),(J$4&gt;0)),(J27/J$4*100),"")</f>
        <v>26.934984520123841</v>
      </c>
      <c r="L27" s="19">
        <v>8.4</v>
      </c>
      <c r="M27" s="4">
        <f>IF(AND((L27&gt;0),(L$4&gt;0)),(L27/L$4*100),"")</f>
        <v>27.906976744186046</v>
      </c>
      <c r="N27" s="19">
        <v>8.1</v>
      </c>
      <c r="O27" s="4">
        <f>IF(AND((N27&gt;0),(N$4&gt;0)),(N27/N$4*100),"")</f>
        <v>25.233644859813083</v>
      </c>
      <c r="P27" s="19">
        <v>8.5</v>
      </c>
      <c r="Q27" s="4">
        <f>IF(AND((P27&gt;0),(P$4&gt;0)),(P27/P$4*100),"")</f>
        <v>26.645768025078372</v>
      </c>
      <c r="R27" s="19">
        <v>9.1999999999999993</v>
      </c>
      <c r="S27" s="4">
        <f>IF(AND((R27&gt;0),(R$4&gt;0)),(R27/R$4*100),"")</f>
        <v>28.930817610062892</v>
      </c>
      <c r="T27" s="19">
        <v>7.9</v>
      </c>
      <c r="U27" s="4">
        <f>IF(AND((T27&gt;0),(T$4&gt;0)),(T27/T$4*100),"")</f>
        <v>25.079365079365079</v>
      </c>
      <c r="V27" s="19"/>
      <c r="W27" s="4" t="str">
        <f>IF(AND((V27&gt;0),(V$4&gt;0)),(V27/V$4*100),"")</f>
        <v/>
      </c>
      <c r="X27" s="19"/>
      <c r="Y27" s="4" t="str">
        <f>IF(AND((X27&gt;0),(X$4&gt;0)),(X27/X$4*100),"")</f>
        <v/>
      </c>
      <c r="Z27" s="19"/>
      <c r="AA27" s="4" t="str">
        <f>IF(AND((Z27&gt;0),(Z$4&gt;0)),(Z27/Z$4*100),"")</f>
        <v/>
      </c>
      <c r="AB27" s="19"/>
      <c r="AC27" s="4" t="str">
        <f>IF(AND((AB27&gt;0),(AB$4&gt;0)),(AB27/AB$4*100),"")</f>
        <v/>
      </c>
      <c r="AD27" s="19"/>
      <c r="AE27" s="4" t="str">
        <f t="shared" ref="AE27:AE28" si="119">IF(AND((AD27&gt;0),(AD$4&gt;0)),(AD27/AD$4*100),"")</f>
        <v/>
      </c>
      <c r="AF27" s="19"/>
      <c r="AG27" s="4" t="str">
        <f t="shared" ref="AG27:AG28" si="120">IF(AND((AF27&gt;0),(AF$4&gt;0)),(AF27/AF$4*100),"")</f>
        <v/>
      </c>
      <c r="AH27" s="19"/>
      <c r="AI27" s="4" t="str">
        <f t="shared" ref="AI27:AI28" si="121">IF(AND((AH27&gt;0),(AH$4&gt;0)),(AH27/AH$4*100),"")</f>
        <v/>
      </c>
      <c r="AJ27" s="19"/>
      <c r="AK27" s="4" t="str">
        <f t="shared" ref="AK27:AK28" si="122">IF(AND((AJ27&gt;0),(AJ$4&gt;0)),(AJ27/AJ$4*100),"")</f>
        <v/>
      </c>
      <c r="AL27" s="19"/>
      <c r="AM27" s="4" t="str">
        <f t="shared" ref="AM27:AM28" si="123">IF(AND((AL27&gt;0),(AL$4&gt;0)),(AL27/AL$4*100),"")</f>
        <v/>
      </c>
      <c r="AN27" s="19"/>
      <c r="AO27" s="4" t="str">
        <f t="shared" ref="AO27:AO28" si="124">IF(AND((AN27&gt;0),(AN$4&gt;0)),(AN27/AN$4*100),"")</f>
        <v/>
      </c>
      <c r="AP27" s="19"/>
      <c r="AQ27" s="4" t="str">
        <f t="shared" ref="AQ27:AQ28" si="125">IF(AND((AP27&gt;0),(AP$4&gt;0)),(AP27/AP$4*100),"")</f>
        <v/>
      </c>
      <c r="AR27" s="19"/>
      <c r="AS27" s="4" t="str">
        <f t="shared" ref="AS27:AS28" si="126">IF(AND((AR27&gt;0),(AR$4&gt;0)),(AR27/AR$4*100),"")</f>
        <v/>
      </c>
      <c r="AT27" s="19"/>
      <c r="AU27" s="4" t="str">
        <f t="shared" ref="AU27:AU28" si="127">IF(AND((AT27&gt;0),(AT$4&gt;0)),(AT27/AT$4*100),"")</f>
        <v/>
      </c>
      <c r="AV27" s="19"/>
      <c r="AW27" s="4" t="str">
        <f t="shared" ref="AW27:AW28" si="128">IF(AND((AV27&gt;0),(AV$4&gt;0)),(AV27/AV$4*100),"")</f>
        <v/>
      </c>
      <c r="AX27" s="19"/>
      <c r="AY27" s="4" t="str">
        <f t="shared" ref="AY27:AY28" si="129">IF(AND((AX27&gt;0),(AX$4&gt;0)),(AX27/AX$4*100),"")</f>
        <v/>
      </c>
      <c r="AZ27" s="19"/>
      <c r="BA27" s="4" t="str">
        <f t="shared" ref="BA27:BA28" si="130">IF(AND((AZ27&gt;0),(AZ$4&gt;0)),(AZ27/AZ$4*100),"")</f>
        <v/>
      </c>
      <c r="BB27" s="19"/>
      <c r="BC27" s="4" t="str">
        <f t="shared" ref="BC27:BC28" si="131">IF(AND((BB27&gt;0),(BB$4&gt;0)),(BB27/BB$4*100),"")</f>
        <v/>
      </c>
      <c r="BD27" s="19"/>
      <c r="BE27" s="4" t="str">
        <f t="shared" ref="BE27:BE28" si="132">IF(AND((BD27&gt;0),(BD$4&gt;0)),(BD27/BD$4*100),"")</f>
        <v/>
      </c>
      <c r="BF27" s="19"/>
      <c r="BG27" s="4" t="str">
        <f t="shared" ref="BG27:BG28" si="133">IF(AND((BF27&gt;0),(BF$4&gt;0)),(BF27/BF$4*100),"")</f>
        <v/>
      </c>
      <c r="BH27" s="19"/>
      <c r="BI27" s="4" t="str">
        <f t="shared" ref="BI27:BI28" si="134">IF(AND((BH27&gt;0),(BH$4&gt;0)),(BH27/BH$4*100),"")</f>
        <v/>
      </c>
      <c r="BK27" s="57" t="s">
        <v>26</v>
      </c>
      <c r="BL27" s="30">
        <f t="shared" si="16"/>
        <v>10</v>
      </c>
      <c r="BM27" s="31">
        <f t="shared" si="17"/>
        <v>7.6</v>
      </c>
      <c r="BN27" s="32" t="str">
        <f t="shared" si="18"/>
        <v>–</v>
      </c>
      <c r="BO27" s="33">
        <f t="shared" si="19"/>
        <v>9.1999999999999993</v>
      </c>
      <c r="BP27" s="34">
        <f t="shared" si="20"/>
        <v>22.9607250755287</v>
      </c>
      <c r="BQ27" s="35" t="str">
        <f t="shared" si="40"/>
        <v>–</v>
      </c>
      <c r="BR27" s="36">
        <f t="shared" si="21"/>
        <v>28.930817610062892</v>
      </c>
      <c r="BS27" s="37">
        <f t="shared" si="22"/>
        <v>8.3000000000000007</v>
      </c>
      <c r="BT27" s="38">
        <f t="shared" si="22"/>
        <v>26.185969792894145</v>
      </c>
      <c r="BU27" s="32">
        <f t="shared" si="23"/>
        <v>0.57348835113617491</v>
      </c>
      <c r="BV27" s="39">
        <f t="shared" si="23"/>
        <v>1.8011240841096561</v>
      </c>
    </row>
    <row r="28" spans="1:74" ht="16.5" customHeight="1" x14ac:dyDescent="0.2">
      <c r="A28" s="10" t="s">
        <v>27</v>
      </c>
      <c r="B28" s="19">
        <v>1.4</v>
      </c>
      <c r="C28" s="4">
        <f>IF(AND((B28&gt;0),(B$4&gt;0)),(B28/B$4*100),"")</f>
        <v>4.2296072507552864</v>
      </c>
      <c r="D28" s="19"/>
      <c r="E28" s="4" t="str">
        <f>IF(AND((D28&gt;0),(D$4&gt;0)),(D28/D$4*100),"")</f>
        <v/>
      </c>
      <c r="F28" s="19"/>
      <c r="G28" s="4" t="str">
        <f>IF(AND((F28&gt;0),(F$4&gt;0)),(F28/F$4*100),"")</f>
        <v/>
      </c>
      <c r="H28" s="19">
        <v>1.6</v>
      </c>
      <c r="I28" s="4">
        <f>IF(AND((H28&gt;0),(H$4&gt;0)),(H28/H$4*100),"")</f>
        <v>5.095541401273886</v>
      </c>
      <c r="J28" s="19">
        <v>1.5</v>
      </c>
      <c r="K28" s="4">
        <f>IF(AND((J28&gt;0),(J$4&gt;0)),(J28/J$4*100),"")</f>
        <v>4.643962848297214</v>
      </c>
      <c r="L28" s="19"/>
      <c r="M28" s="4" t="str">
        <f>IF(AND((L28&gt;0),(L$4&gt;0)),(L28/L$4*100),"")</f>
        <v/>
      </c>
      <c r="N28" s="19"/>
      <c r="O28" s="4" t="str">
        <f>IF(AND((N28&gt;0),(N$4&gt;0)),(N28/N$4*100),"")</f>
        <v/>
      </c>
      <c r="P28" s="19">
        <v>1.2</v>
      </c>
      <c r="Q28" s="4">
        <f>IF(AND((P28&gt;0),(P$4&gt;0)),(P28/P$4*100),"")</f>
        <v>3.761755485893417</v>
      </c>
      <c r="R28" s="19">
        <v>1.7</v>
      </c>
      <c r="S28" s="4">
        <f>IF(AND((R28&gt;0),(R$4&gt;0)),(R28/R$4*100),"")</f>
        <v>5.3459119496855338</v>
      </c>
      <c r="T28" s="19">
        <v>1.4</v>
      </c>
      <c r="U28" s="4">
        <f>IF(AND((T28&gt;0),(T$4&gt;0)),(T28/T$4*100),"")</f>
        <v>4.4444444444444438</v>
      </c>
      <c r="V28" s="19"/>
      <c r="W28" s="4" t="str">
        <f>IF(AND((V28&gt;0),(V$4&gt;0)),(V28/V$4*100),"")</f>
        <v/>
      </c>
      <c r="X28" s="19"/>
      <c r="Y28" s="4" t="str">
        <f>IF(AND((X28&gt;0),(X$4&gt;0)),(X28/X$4*100),"")</f>
        <v/>
      </c>
      <c r="Z28" s="19"/>
      <c r="AA28" s="4" t="str">
        <f>IF(AND((Z28&gt;0),(Z$4&gt;0)),(Z28/Z$4*100),"")</f>
        <v/>
      </c>
      <c r="AB28" s="19"/>
      <c r="AC28" s="4" t="str">
        <f>IF(AND((AB28&gt;0),(AB$4&gt;0)),(AB28/AB$4*100),"")</f>
        <v/>
      </c>
      <c r="AD28" s="19"/>
      <c r="AE28" s="4" t="str">
        <f t="shared" si="119"/>
        <v/>
      </c>
      <c r="AF28" s="19"/>
      <c r="AG28" s="4" t="str">
        <f t="shared" si="120"/>
        <v/>
      </c>
      <c r="AH28" s="19"/>
      <c r="AI28" s="4" t="str">
        <f t="shared" si="121"/>
        <v/>
      </c>
      <c r="AJ28" s="19"/>
      <c r="AK28" s="4" t="str">
        <f t="shared" si="122"/>
        <v/>
      </c>
      <c r="AL28" s="19"/>
      <c r="AM28" s="4" t="str">
        <f t="shared" si="123"/>
        <v/>
      </c>
      <c r="AN28" s="19"/>
      <c r="AO28" s="4" t="str">
        <f t="shared" si="124"/>
        <v/>
      </c>
      <c r="AP28" s="19"/>
      <c r="AQ28" s="4" t="str">
        <f t="shared" si="125"/>
        <v/>
      </c>
      <c r="AR28" s="19"/>
      <c r="AS28" s="4" t="str">
        <f t="shared" si="126"/>
        <v/>
      </c>
      <c r="AT28" s="19"/>
      <c r="AU28" s="4" t="str">
        <f t="shared" si="127"/>
        <v/>
      </c>
      <c r="AV28" s="19"/>
      <c r="AW28" s="4" t="str">
        <f t="shared" si="128"/>
        <v/>
      </c>
      <c r="AX28" s="19"/>
      <c r="AY28" s="4" t="str">
        <f t="shared" si="129"/>
        <v/>
      </c>
      <c r="AZ28" s="19"/>
      <c r="BA28" s="4" t="str">
        <f t="shared" si="130"/>
        <v/>
      </c>
      <c r="BB28" s="19"/>
      <c r="BC28" s="4" t="str">
        <f t="shared" si="131"/>
        <v/>
      </c>
      <c r="BD28" s="19"/>
      <c r="BE28" s="4" t="str">
        <f t="shared" si="132"/>
        <v/>
      </c>
      <c r="BF28" s="19"/>
      <c r="BG28" s="4" t="str">
        <f t="shared" si="133"/>
        <v/>
      </c>
      <c r="BH28" s="19"/>
      <c r="BI28" s="4" t="str">
        <f t="shared" si="134"/>
        <v/>
      </c>
      <c r="BK28" s="57" t="s">
        <v>27</v>
      </c>
      <c r="BL28" s="30">
        <f t="shared" si="16"/>
        <v>6</v>
      </c>
      <c r="BM28" s="31">
        <f t="shared" si="17"/>
        <v>1.2</v>
      </c>
      <c r="BN28" s="32" t="str">
        <f t="shared" si="18"/>
        <v>–</v>
      </c>
      <c r="BO28" s="33">
        <f t="shared" si="19"/>
        <v>1.7</v>
      </c>
      <c r="BP28" s="34">
        <f t="shared" si="20"/>
        <v>3.761755485893417</v>
      </c>
      <c r="BQ28" s="35" t="str">
        <f t="shared" si="40"/>
        <v>–</v>
      </c>
      <c r="BR28" s="36">
        <f t="shared" si="21"/>
        <v>5.3459119496855338</v>
      </c>
      <c r="BS28" s="37">
        <f t="shared" si="22"/>
        <v>1.4666666666666668</v>
      </c>
      <c r="BT28" s="38">
        <f t="shared" si="22"/>
        <v>4.5868705633916296</v>
      </c>
      <c r="BU28" s="32">
        <f t="shared" si="23"/>
        <v>0.17511900715418213</v>
      </c>
      <c r="BV28" s="39">
        <f t="shared" si="23"/>
        <v>0.57738835136218614</v>
      </c>
    </row>
    <row r="29" spans="1:74" ht="16.5" customHeight="1" x14ac:dyDescent="0.2">
      <c r="A29" s="10" t="s">
        <v>28</v>
      </c>
      <c r="B29" s="68">
        <f>IF(AND((B28&gt;0),(B27&gt;0)),(B28/B27),"")</f>
        <v>0.18421052631578946</v>
      </c>
      <c r="C29" s="4" t="s">
        <v>3</v>
      </c>
      <c r="D29" s="68" t="str">
        <f>IF(AND((D28&gt;0),(D27&gt;0)),(D28/D27),"")</f>
        <v/>
      </c>
      <c r="E29" s="4" t="s">
        <v>3</v>
      </c>
      <c r="F29" s="68" t="str">
        <f>IF(AND((F28&gt;0),(F27&gt;0)),(F28/F27),"")</f>
        <v/>
      </c>
      <c r="G29" s="4" t="s">
        <v>3</v>
      </c>
      <c r="H29" s="68">
        <f>IF(AND((H28&gt;0),(H27&gt;0)),(H28/H27),"")</f>
        <v>0.20512820512820515</v>
      </c>
      <c r="I29" s="4" t="s">
        <v>3</v>
      </c>
      <c r="J29" s="68">
        <f>IF(AND((J28&gt;0),(J27&gt;0)),(J28/J27),"")</f>
        <v>0.17241379310344829</v>
      </c>
      <c r="K29" s="4" t="s">
        <v>3</v>
      </c>
      <c r="L29" s="68" t="str">
        <f>IF(AND((L28&gt;0),(L27&gt;0)),(L28/L27),"")</f>
        <v/>
      </c>
      <c r="M29" s="4" t="s">
        <v>3</v>
      </c>
      <c r="N29" s="68" t="str">
        <f>IF(AND((N28&gt;0),(N27&gt;0)),(N28/N27),"")</f>
        <v/>
      </c>
      <c r="O29" s="4" t="s">
        <v>3</v>
      </c>
      <c r="P29" s="68">
        <f>IF(AND((P28&gt;0),(P27&gt;0)),(P28/P27),"")</f>
        <v>0.14117647058823529</v>
      </c>
      <c r="Q29" s="4" t="s">
        <v>3</v>
      </c>
      <c r="R29" s="68">
        <f>IF(AND((R28&gt;0),(R27&gt;0)),(R28/R27),"")</f>
        <v>0.18478260869565219</v>
      </c>
      <c r="S29" s="4" t="s">
        <v>3</v>
      </c>
      <c r="T29" s="68">
        <f>IF(AND((T28&gt;0),(T27&gt;0)),(T28/T27),"")</f>
        <v>0.17721518987341769</v>
      </c>
      <c r="U29" s="4" t="s">
        <v>3</v>
      </c>
      <c r="V29" s="68" t="str">
        <f>IF(AND((V28&gt;0),(V27&gt;0)),(V28/V27),"")</f>
        <v/>
      </c>
      <c r="W29" s="4" t="s">
        <v>3</v>
      </c>
      <c r="X29" s="68" t="str">
        <f>IF(AND((X28&gt;0),(X27&gt;0)),(X28/X27),"")</f>
        <v/>
      </c>
      <c r="Y29" s="4" t="s">
        <v>3</v>
      </c>
      <c r="Z29" s="68" t="str">
        <f>IF(AND((Z28&gt;0),(Z27&gt;0)),(Z28/Z27),"")</f>
        <v/>
      </c>
      <c r="AA29" s="4" t="s">
        <v>3</v>
      </c>
      <c r="AB29" s="68" t="str">
        <f>IF(AND((AB28&gt;0),(AB27&gt;0)),(AB28/AB27),"")</f>
        <v/>
      </c>
      <c r="AC29" s="4" t="s">
        <v>3</v>
      </c>
      <c r="AD29" s="68" t="str">
        <f t="shared" ref="AD29" si="135">IF(AND((AD28&gt;0),(AD27&gt;0)),(AD28/AD27),"")</f>
        <v/>
      </c>
      <c r="AE29" s="4" t="s">
        <v>3</v>
      </c>
      <c r="AF29" s="68" t="str">
        <f t="shared" ref="AF29" si="136">IF(AND((AF28&gt;0),(AF27&gt;0)),(AF28/AF27),"")</f>
        <v/>
      </c>
      <c r="AG29" s="4" t="s">
        <v>3</v>
      </c>
      <c r="AH29" s="68" t="str">
        <f t="shared" ref="AH29" si="137">IF(AND((AH28&gt;0),(AH27&gt;0)),(AH28/AH27),"")</f>
        <v/>
      </c>
      <c r="AI29" s="4" t="s">
        <v>3</v>
      </c>
      <c r="AJ29" s="68" t="str">
        <f t="shared" ref="AJ29" si="138">IF(AND((AJ28&gt;0),(AJ27&gt;0)),(AJ28/AJ27),"")</f>
        <v/>
      </c>
      <c r="AK29" s="4" t="s">
        <v>3</v>
      </c>
      <c r="AL29" s="68" t="str">
        <f t="shared" ref="AL29" si="139">IF(AND((AL28&gt;0),(AL27&gt;0)),(AL28/AL27),"")</f>
        <v/>
      </c>
      <c r="AM29" s="4" t="s">
        <v>3</v>
      </c>
      <c r="AN29" s="68" t="str">
        <f t="shared" ref="AN29" si="140">IF(AND((AN28&gt;0),(AN27&gt;0)),(AN28/AN27),"")</f>
        <v/>
      </c>
      <c r="AO29" s="4" t="s">
        <v>3</v>
      </c>
      <c r="AP29" s="68" t="str">
        <f t="shared" ref="AP29" si="141">IF(AND((AP28&gt;0),(AP27&gt;0)),(AP28/AP27),"")</f>
        <v/>
      </c>
      <c r="AQ29" s="4" t="s">
        <v>3</v>
      </c>
      <c r="AR29" s="68" t="str">
        <f t="shared" ref="AR29" si="142">IF(AND((AR28&gt;0),(AR27&gt;0)),(AR28/AR27),"")</f>
        <v/>
      </c>
      <c r="AS29" s="4" t="s">
        <v>3</v>
      </c>
      <c r="AT29" s="68" t="str">
        <f t="shared" ref="AT29" si="143">IF(AND((AT28&gt;0),(AT27&gt;0)),(AT28/AT27),"")</f>
        <v/>
      </c>
      <c r="AU29" s="4" t="s">
        <v>3</v>
      </c>
      <c r="AV29" s="68" t="str">
        <f t="shared" ref="AV29" si="144">IF(AND((AV28&gt;0),(AV27&gt;0)),(AV28/AV27),"")</f>
        <v/>
      </c>
      <c r="AW29" s="4" t="s">
        <v>3</v>
      </c>
      <c r="AX29" s="68" t="str">
        <f t="shared" ref="AX29" si="145">IF(AND((AX28&gt;0),(AX27&gt;0)),(AX28/AX27),"")</f>
        <v/>
      </c>
      <c r="AY29" s="4" t="s">
        <v>3</v>
      </c>
      <c r="AZ29" s="68" t="str">
        <f t="shared" ref="AZ29" si="146">IF(AND((AZ28&gt;0),(AZ27&gt;0)),(AZ28/AZ27),"")</f>
        <v/>
      </c>
      <c r="BA29" s="4" t="s">
        <v>3</v>
      </c>
      <c r="BB29" s="68" t="str">
        <f t="shared" ref="BB29" si="147">IF(AND((BB28&gt;0),(BB27&gt;0)),(BB28/BB27),"")</f>
        <v/>
      </c>
      <c r="BC29" s="4" t="s">
        <v>3</v>
      </c>
      <c r="BD29" s="68" t="str">
        <f t="shared" ref="BD29" si="148">IF(AND((BD28&gt;0),(BD27&gt;0)),(BD28/BD27),"")</f>
        <v/>
      </c>
      <c r="BE29" s="4" t="s">
        <v>3</v>
      </c>
      <c r="BF29" s="68" t="str">
        <f t="shared" ref="BF29" si="149">IF(AND((BF28&gt;0),(BF27&gt;0)),(BF28/BF27),"")</f>
        <v/>
      </c>
      <c r="BG29" s="4" t="s">
        <v>3</v>
      </c>
      <c r="BH29" s="68" t="str">
        <f t="shared" ref="BH29" si="150">IF(AND((BH28&gt;0),(BH27&gt;0)),(BH28/BH27),"")</f>
        <v/>
      </c>
      <c r="BI29" s="4" t="s">
        <v>3</v>
      </c>
      <c r="BK29" s="57" t="s">
        <v>28</v>
      </c>
      <c r="BL29" s="30">
        <f t="shared" si="16"/>
        <v>6</v>
      </c>
      <c r="BM29" s="40">
        <f t="shared" si="17"/>
        <v>0.14117647058823529</v>
      </c>
      <c r="BN29" s="22" t="str">
        <f t="shared" si="18"/>
        <v>–</v>
      </c>
      <c r="BO29" s="41">
        <f t="shared" si="19"/>
        <v>0.20512820512820515</v>
      </c>
      <c r="BP29" s="24" t="str">
        <f t="shared" si="20"/>
        <v/>
      </c>
      <c r="BQ29" s="6" t="s">
        <v>3</v>
      </c>
      <c r="BR29" s="26" t="str">
        <f t="shared" si="21"/>
        <v/>
      </c>
      <c r="BS29" s="42">
        <f t="shared" si="22"/>
        <v>0.17748779895079134</v>
      </c>
      <c r="BT29" s="28" t="s">
        <v>3</v>
      </c>
      <c r="BU29" s="43">
        <f t="shared" si="23"/>
        <v>2.1008254494800725E-2</v>
      </c>
      <c r="BV29" s="29" t="s">
        <v>3</v>
      </c>
    </row>
    <row r="30" spans="1:74" ht="16.5" customHeight="1" x14ac:dyDescent="0.2">
      <c r="A30" s="15" t="s">
        <v>16</v>
      </c>
      <c r="B30" s="17"/>
      <c r="C30" s="3"/>
      <c r="D30" s="17"/>
      <c r="E30" s="3"/>
      <c r="F30" s="17"/>
      <c r="G30" s="3"/>
      <c r="H30" s="17"/>
      <c r="I30" s="3"/>
      <c r="J30" s="17"/>
      <c r="K30" s="3"/>
      <c r="L30" s="17"/>
      <c r="M30" s="3"/>
      <c r="N30" s="17"/>
      <c r="O30" s="3"/>
      <c r="P30" s="17"/>
      <c r="Q30" s="3"/>
      <c r="R30" s="17"/>
      <c r="S30" s="3"/>
      <c r="T30" s="17"/>
      <c r="U30" s="3"/>
      <c r="V30" s="17"/>
      <c r="W30" s="3"/>
      <c r="X30" s="17"/>
      <c r="Y30" s="3"/>
      <c r="Z30" s="17"/>
      <c r="AA30" s="3"/>
      <c r="AB30" s="17"/>
      <c r="AC30" s="3"/>
      <c r="AD30" s="17"/>
      <c r="AE30" s="3"/>
      <c r="AF30" s="17"/>
      <c r="AG30" s="3"/>
      <c r="AH30" s="17"/>
      <c r="AI30" s="3"/>
      <c r="AJ30" s="17"/>
      <c r="AK30" s="3"/>
      <c r="AL30" s="17"/>
      <c r="AM30" s="3"/>
      <c r="AN30" s="17"/>
      <c r="AO30" s="3"/>
      <c r="AP30" s="17"/>
      <c r="AQ30" s="3"/>
      <c r="AR30" s="17"/>
      <c r="AS30" s="3"/>
      <c r="AT30" s="17"/>
      <c r="AU30" s="3"/>
      <c r="AV30" s="17"/>
      <c r="AW30" s="3"/>
      <c r="AX30" s="17"/>
      <c r="AY30" s="3"/>
      <c r="AZ30" s="17"/>
      <c r="BA30" s="3"/>
      <c r="BB30" s="17"/>
      <c r="BC30" s="3"/>
      <c r="BD30" s="17"/>
      <c r="BE30" s="3"/>
      <c r="BF30" s="17"/>
      <c r="BG30" s="3"/>
      <c r="BH30" s="17"/>
      <c r="BI30" s="3"/>
      <c r="BK30" s="56" t="s">
        <v>16</v>
      </c>
      <c r="BL30" s="30"/>
      <c r="BM30" s="21"/>
      <c r="BN30" s="22"/>
      <c r="BO30" s="23"/>
      <c r="BP30" s="24"/>
      <c r="BQ30" s="25"/>
      <c r="BR30" s="26"/>
      <c r="BS30" s="27"/>
      <c r="BT30" s="28"/>
      <c r="BU30" s="22"/>
      <c r="BV30" s="29"/>
    </row>
    <row r="31" spans="1:74" ht="16.5" customHeight="1" x14ac:dyDescent="0.2">
      <c r="A31" s="10" t="s">
        <v>26</v>
      </c>
      <c r="B31" s="19">
        <v>8.1</v>
      </c>
      <c r="C31" s="4">
        <f>IF(AND((B31&gt;0),(B$4&gt;0)),(B31/B$4*100),"")</f>
        <v>24.471299093655588</v>
      </c>
      <c r="D31" s="19">
        <v>9</v>
      </c>
      <c r="E31" s="4">
        <f>IF(AND((D31&gt;0),(D$4&gt;0)),(D31/D$4*100),"")</f>
        <v>27.607361963190179</v>
      </c>
      <c r="F31" s="19">
        <v>8</v>
      </c>
      <c r="G31" s="4">
        <f>IF(AND((F31&gt;0),(F$4&gt;0)),(F31/F$4*100),"")</f>
        <v>26.402640264026399</v>
      </c>
      <c r="H31" s="19">
        <v>8.1</v>
      </c>
      <c r="I31" s="4">
        <f>IF(AND((H31&gt;0),(H$4&gt;0)),(H31/H$4*100),"")</f>
        <v>25.796178343949045</v>
      </c>
      <c r="J31" s="19">
        <v>8.8000000000000007</v>
      </c>
      <c r="K31" s="4">
        <f>IF(AND((J31&gt;0),(J$4&gt;0)),(J31/J$4*100),"")</f>
        <v>27.244582043343655</v>
      </c>
      <c r="L31" s="19">
        <v>8.4</v>
      </c>
      <c r="M31" s="4">
        <f>IF(AND((L31&gt;0),(L$4&gt;0)),(L31/L$4*100),"")</f>
        <v>27.906976744186046</v>
      </c>
      <c r="N31" s="19">
        <v>7.5</v>
      </c>
      <c r="O31" s="4">
        <f>IF(AND((N31&gt;0),(N$4&gt;0)),(N31/N$4*100),"")</f>
        <v>23.364485981308412</v>
      </c>
      <c r="P31" s="19">
        <v>8.9</v>
      </c>
      <c r="Q31" s="4">
        <f>IF(AND((P31&gt;0),(P$4&gt;0)),(P31/P$4*100),"")</f>
        <v>27.899686520376179</v>
      </c>
      <c r="R31" s="19">
        <v>8.3000000000000007</v>
      </c>
      <c r="S31" s="4">
        <f>IF(AND((R31&gt;0),(R$4&gt;0)),(R31/R$4*100),"")</f>
        <v>26.10062893081761</v>
      </c>
      <c r="T31" s="19">
        <v>8.1999999999999993</v>
      </c>
      <c r="U31" s="4">
        <f>IF(AND((T31&gt;0),(T$4&gt;0)),(T31/T$4*100),"")</f>
        <v>26.031746031746028</v>
      </c>
      <c r="V31" s="19"/>
      <c r="W31" s="4" t="str">
        <f>IF(AND((V31&gt;0),(V$4&gt;0)),(V31/V$4*100),"")</f>
        <v/>
      </c>
      <c r="X31" s="19"/>
      <c r="Y31" s="4" t="str">
        <f>IF(AND((X31&gt;0),(X$4&gt;0)),(X31/X$4*100),"")</f>
        <v/>
      </c>
      <c r="Z31" s="19"/>
      <c r="AA31" s="4" t="str">
        <f>IF(AND((Z31&gt;0),(Z$4&gt;0)),(Z31/Z$4*100),"")</f>
        <v/>
      </c>
      <c r="AB31" s="19"/>
      <c r="AC31" s="4" t="str">
        <f>IF(AND((AB31&gt;0),(AB$4&gt;0)),(AB31/AB$4*100),"")</f>
        <v/>
      </c>
      <c r="AD31" s="19"/>
      <c r="AE31" s="4" t="str">
        <f t="shared" ref="AE31:AE32" si="151">IF(AND((AD31&gt;0),(AD$4&gt;0)),(AD31/AD$4*100),"")</f>
        <v/>
      </c>
      <c r="AF31" s="19"/>
      <c r="AG31" s="4" t="str">
        <f t="shared" ref="AG31:AG32" si="152">IF(AND((AF31&gt;0),(AF$4&gt;0)),(AF31/AF$4*100),"")</f>
        <v/>
      </c>
      <c r="AH31" s="19"/>
      <c r="AI31" s="4" t="str">
        <f t="shared" ref="AI31:AI32" si="153">IF(AND((AH31&gt;0),(AH$4&gt;0)),(AH31/AH$4*100),"")</f>
        <v/>
      </c>
      <c r="AJ31" s="19"/>
      <c r="AK31" s="4" t="str">
        <f t="shared" ref="AK31:AK32" si="154">IF(AND((AJ31&gt;0),(AJ$4&gt;0)),(AJ31/AJ$4*100),"")</f>
        <v/>
      </c>
      <c r="AL31" s="19"/>
      <c r="AM31" s="4" t="str">
        <f t="shared" ref="AM31:AM32" si="155">IF(AND((AL31&gt;0),(AL$4&gt;0)),(AL31/AL$4*100),"")</f>
        <v/>
      </c>
      <c r="AN31" s="19"/>
      <c r="AO31" s="4" t="str">
        <f t="shared" ref="AO31:AO32" si="156">IF(AND((AN31&gt;0),(AN$4&gt;0)),(AN31/AN$4*100),"")</f>
        <v/>
      </c>
      <c r="AP31" s="19"/>
      <c r="AQ31" s="4" t="str">
        <f t="shared" ref="AQ31:AQ32" si="157">IF(AND((AP31&gt;0),(AP$4&gt;0)),(AP31/AP$4*100),"")</f>
        <v/>
      </c>
      <c r="AR31" s="19"/>
      <c r="AS31" s="4" t="str">
        <f t="shared" ref="AS31:AS32" si="158">IF(AND((AR31&gt;0),(AR$4&gt;0)),(AR31/AR$4*100),"")</f>
        <v/>
      </c>
      <c r="AT31" s="19"/>
      <c r="AU31" s="4" t="str">
        <f t="shared" ref="AU31:AU32" si="159">IF(AND((AT31&gt;0),(AT$4&gt;0)),(AT31/AT$4*100),"")</f>
        <v/>
      </c>
      <c r="AV31" s="19"/>
      <c r="AW31" s="4" t="str">
        <f t="shared" ref="AW31:AW32" si="160">IF(AND((AV31&gt;0),(AV$4&gt;0)),(AV31/AV$4*100),"")</f>
        <v/>
      </c>
      <c r="AX31" s="19"/>
      <c r="AY31" s="4" t="str">
        <f t="shared" ref="AY31:AY32" si="161">IF(AND((AX31&gt;0),(AX$4&gt;0)),(AX31/AX$4*100),"")</f>
        <v/>
      </c>
      <c r="AZ31" s="19"/>
      <c r="BA31" s="4" t="str">
        <f t="shared" ref="BA31:BA32" si="162">IF(AND((AZ31&gt;0),(AZ$4&gt;0)),(AZ31/AZ$4*100),"")</f>
        <v/>
      </c>
      <c r="BB31" s="19"/>
      <c r="BC31" s="4" t="str">
        <f t="shared" ref="BC31:BC32" si="163">IF(AND((BB31&gt;0),(BB$4&gt;0)),(BB31/BB$4*100),"")</f>
        <v/>
      </c>
      <c r="BD31" s="19"/>
      <c r="BE31" s="4" t="str">
        <f t="shared" ref="BE31:BE32" si="164">IF(AND((BD31&gt;0),(BD$4&gt;0)),(BD31/BD$4*100),"")</f>
        <v/>
      </c>
      <c r="BF31" s="19"/>
      <c r="BG31" s="4" t="str">
        <f t="shared" ref="BG31:BG32" si="165">IF(AND((BF31&gt;0),(BF$4&gt;0)),(BF31/BF$4*100),"")</f>
        <v/>
      </c>
      <c r="BH31" s="19"/>
      <c r="BI31" s="4" t="str">
        <f t="shared" ref="BI31:BI32" si="166">IF(AND((BH31&gt;0),(BH$4&gt;0)),(BH31/BH$4*100),"")</f>
        <v/>
      </c>
      <c r="BK31" s="57" t="s">
        <v>26</v>
      </c>
      <c r="BL31" s="30">
        <f t="shared" si="16"/>
        <v>10</v>
      </c>
      <c r="BM31" s="31">
        <f t="shared" si="17"/>
        <v>7.5</v>
      </c>
      <c r="BN31" s="32" t="str">
        <f t="shared" si="18"/>
        <v>–</v>
      </c>
      <c r="BO31" s="33">
        <f t="shared" si="19"/>
        <v>9</v>
      </c>
      <c r="BP31" s="34">
        <f t="shared" si="20"/>
        <v>23.364485981308412</v>
      </c>
      <c r="BQ31" s="35" t="str">
        <f t="shared" si="40"/>
        <v>–</v>
      </c>
      <c r="BR31" s="36">
        <f t="shared" si="21"/>
        <v>27.906976744186046</v>
      </c>
      <c r="BS31" s="37">
        <f t="shared" si="22"/>
        <v>8.33</v>
      </c>
      <c r="BT31" s="38">
        <f t="shared" si="22"/>
        <v>26.282558591659914</v>
      </c>
      <c r="BU31" s="32">
        <f t="shared" si="23"/>
        <v>0.46200048100023078</v>
      </c>
      <c r="BV31" s="39">
        <f t="shared" si="23"/>
        <v>1.4935873887463367</v>
      </c>
    </row>
    <row r="32" spans="1:74" ht="16.5" customHeight="1" x14ac:dyDescent="0.2">
      <c r="A32" s="10" t="s">
        <v>27</v>
      </c>
      <c r="B32" s="19">
        <v>1.4</v>
      </c>
      <c r="C32" s="4">
        <f>IF(AND((B32&gt;0),(B$4&gt;0)),(B32/B$4*100),"")</f>
        <v>4.2296072507552864</v>
      </c>
      <c r="D32" s="19"/>
      <c r="E32" s="4" t="str">
        <f>IF(AND((D32&gt;0),(D$4&gt;0)),(D32/D$4*100),"")</f>
        <v/>
      </c>
      <c r="F32" s="19"/>
      <c r="G32" s="4" t="str">
        <f>IF(AND((F32&gt;0),(F$4&gt;0)),(F32/F$4*100),"")</f>
        <v/>
      </c>
      <c r="H32" s="19">
        <v>1.1000000000000001</v>
      </c>
      <c r="I32" s="4">
        <f>IF(AND((H32&gt;0),(H$4&gt;0)),(H32/H$4*100),"")</f>
        <v>3.5031847133757967</v>
      </c>
      <c r="J32" s="19"/>
      <c r="K32" s="4" t="str">
        <f>IF(AND((J32&gt;0),(J$4&gt;0)),(J32/J$4*100),"")</f>
        <v/>
      </c>
      <c r="L32" s="19"/>
      <c r="M32" s="4" t="str">
        <f>IF(AND((L32&gt;0),(L$4&gt;0)),(L32/L$4*100),"")</f>
        <v/>
      </c>
      <c r="N32" s="19">
        <v>1.5</v>
      </c>
      <c r="O32" s="4">
        <f>IF(AND((N32&gt;0),(N$4&gt;0)),(N32/N$4*100),"")</f>
        <v>4.6728971962616823</v>
      </c>
      <c r="P32" s="19"/>
      <c r="Q32" s="4" t="str">
        <f>IF(AND((P32&gt;0),(P$4&gt;0)),(P32/P$4*100),"")</f>
        <v/>
      </c>
      <c r="R32" s="19"/>
      <c r="S32" s="4" t="str">
        <f>IF(AND((R32&gt;0),(R$4&gt;0)),(R32/R$4*100),"")</f>
        <v/>
      </c>
      <c r="T32" s="19"/>
      <c r="U32" s="4" t="str">
        <f>IF(AND((T32&gt;0),(T$4&gt;0)),(T32/T$4*100),"")</f>
        <v/>
      </c>
      <c r="V32" s="19"/>
      <c r="W32" s="4" t="str">
        <f>IF(AND((V32&gt;0),(V$4&gt;0)),(V32/V$4*100),"")</f>
        <v/>
      </c>
      <c r="X32" s="19"/>
      <c r="Y32" s="4" t="str">
        <f>IF(AND((X32&gt;0),(X$4&gt;0)),(X32/X$4*100),"")</f>
        <v/>
      </c>
      <c r="Z32" s="19"/>
      <c r="AA32" s="4" t="str">
        <f>IF(AND((Z32&gt;0),(Z$4&gt;0)),(Z32/Z$4*100),"")</f>
        <v/>
      </c>
      <c r="AB32" s="19"/>
      <c r="AC32" s="4" t="str">
        <f>IF(AND((AB32&gt;0),(AB$4&gt;0)),(AB32/AB$4*100),"")</f>
        <v/>
      </c>
      <c r="AD32" s="19"/>
      <c r="AE32" s="4" t="str">
        <f t="shared" si="151"/>
        <v/>
      </c>
      <c r="AF32" s="19"/>
      <c r="AG32" s="4" t="str">
        <f t="shared" si="152"/>
        <v/>
      </c>
      <c r="AH32" s="19"/>
      <c r="AI32" s="4" t="str">
        <f t="shared" si="153"/>
        <v/>
      </c>
      <c r="AJ32" s="19"/>
      <c r="AK32" s="4" t="str">
        <f t="shared" si="154"/>
        <v/>
      </c>
      <c r="AL32" s="19"/>
      <c r="AM32" s="4" t="str">
        <f t="shared" si="155"/>
        <v/>
      </c>
      <c r="AN32" s="19"/>
      <c r="AO32" s="4" t="str">
        <f t="shared" si="156"/>
        <v/>
      </c>
      <c r="AP32" s="19"/>
      <c r="AQ32" s="4" t="str">
        <f t="shared" si="157"/>
        <v/>
      </c>
      <c r="AR32" s="19"/>
      <c r="AS32" s="4" t="str">
        <f t="shared" si="158"/>
        <v/>
      </c>
      <c r="AT32" s="19"/>
      <c r="AU32" s="4" t="str">
        <f t="shared" si="159"/>
        <v/>
      </c>
      <c r="AV32" s="19"/>
      <c r="AW32" s="4" t="str">
        <f t="shared" si="160"/>
        <v/>
      </c>
      <c r="AX32" s="19"/>
      <c r="AY32" s="4" t="str">
        <f t="shared" si="161"/>
        <v/>
      </c>
      <c r="AZ32" s="19"/>
      <c r="BA32" s="4" t="str">
        <f t="shared" si="162"/>
        <v/>
      </c>
      <c r="BB32" s="19"/>
      <c r="BC32" s="4" t="str">
        <f t="shared" si="163"/>
        <v/>
      </c>
      <c r="BD32" s="19"/>
      <c r="BE32" s="4" t="str">
        <f t="shared" si="164"/>
        <v/>
      </c>
      <c r="BF32" s="19"/>
      <c r="BG32" s="4" t="str">
        <f t="shared" si="165"/>
        <v/>
      </c>
      <c r="BH32" s="19"/>
      <c r="BI32" s="4" t="str">
        <f t="shared" si="166"/>
        <v/>
      </c>
      <c r="BK32" s="57" t="s">
        <v>27</v>
      </c>
      <c r="BL32" s="30">
        <f t="shared" si="16"/>
        <v>3</v>
      </c>
      <c r="BM32" s="31">
        <f t="shared" si="17"/>
        <v>1.1000000000000001</v>
      </c>
      <c r="BN32" s="32" t="str">
        <f t="shared" si="18"/>
        <v>–</v>
      </c>
      <c r="BO32" s="33">
        <f t="shared" si="19"/>
        <v>1.5</v>
      </c>
      <c r="BP32" s="34">
        <f t="shared" si="20"/>
        <v>3.5031847133757967</v>
      </c>
      <c r="BQ32" s="35" t="str">
        <f t="shared" si="40"/>
        <v>–</v>
      </c>
      <c r="BR32" s="36">
        <f t="shared" si="21"/>
        <v>4.6728971962616823</v>
      </c>
      <c r="BS32" s="37">
        <f t="shared" si="22"/>
        <v>1.3333333333333333</v>
      </c>
      <c r="BT32" s="38">
        <f t="shared" si="22"/>
        <v>4.1352297201309218</v>
      </c>
      <c r="BU32" s="32">
        <f t="shared" si="23"/>
        <v>0.20816659994661355</v>
      </c>
      <c r="BV32" s="39">
        <f t="shared" si="23"/>
        <v>0.59053972082310835</v>
      </c>
    </row>
    <row r="33" spans="1:74" ht="16.5" customHeight="1" x14ac:dyDescent="0.2">
      <c r="A33" s="10" t="s">
        <v>28</v>
      </c>
      <c r="B33" s="68">
        <f>IF(AND((B32&gt;0),(B31&gt;0)),(B32/B31),"")</f>
        <v>0.1728395061728395</v>
      </c>
      <c r="C33" s="4" t="s">
        <v>3</v>
      </c>
      <c r="D33" s="68" t="str">
        <f>IF(AND((D32&gt;0),(D31&gt;0)),(D32/D31),"")</f>
        <v/>
      </c>
      <c r="E33" s="4" t="s">
        <v>3</v>
      </c>
      <c r="F33" s="68" t="str">
        <f>IF(AND((F32&gt;0),(F31&gt;0)),(F32/F31),"")</f>
        <v/>
      </c>
      <c r="G33" s="4" t="s">
        <v>3</v>
      </c>
      <c r="H33" s="68">
        <f>IF(AND((H32&gt;0),(H31&gt;0)),(H32/H31),"")</f>
        <v>0.13580246913580249</v>
      </c>
      <c r="I33" s="4" t="s">
        <v>3</v>
      </c>
      <c r="J33" s="68" t="str">
        <f>IF(AND((J32&gt;0),(J31&gt;0)),(J32/J31),"")</f>
        <v/>
      </c>
      <c r="K33" s="4" t="s">
        <v>3</v>
      </c>
      <c r="L33" s="68" t="str">
        <f>IF(AND((L32&gt;0),(L31&gt;0)),(L32/L31),"")</f>
        <v/>
      </c>
      <c r="M33" s="4" t="s">
        <v>3</v>
      </c>
      <c r="N33" s="68">
        <f>IF(AND((N32&gt;0),(N31&gt;0)),(N32/N31),"")</f>
        <v>0.2</v>
      </c>
      <c r="O33" s="4" t="s">
        <v>3</v>
      </c>
      <c r="P33" s="68" t="str">
        <f>IF(AND((P32&gt;0),(P31&gt;0)),(P32/P31),"")</f>
        <v/>
      </c>
      <c r="Q33" s="4" t="s">
        <v>3</v>
      </c>
      <c r="R33" s="68" t="str">
        <f>IF(AND((R32&gt;0),(R31&gt;0)),(R32/R31),"")</f>
        <v/>
      </c>
      <c r="S33" s="4" t="s">
        <v>3</v>
      </c>
      <c r="T33" s="68" t="str">
        <f>IF(AND((T32&gt;0),(T31&gt;0)),(T32/T31),"")</f>
        <v/>
      </c>
      <c r="U33" s="4" t="s">
        <v>3</v>
      </c>
      <c r="V33" s="68" t="str">
        <f>IF(AND((V32&gt;0),(V31&gt;0)),(V32/V31),"")</f>
        <v/>
      </c>
      <c r="W33" s="4" t="s">
        <v>3</v>
      </c>
      <c r="X33" s="68" t="str">
        <f>IF(AND((X32&gt;0),(X31&gt;0)),(X32/X31),"")</f>
        <v/>
      </c>
      <c r="Y33" s="4" t="s">
        <v>3</v>
      </c>
      <c r="Z33" s="68" t="str">
        <f>IF(AND((Z32&gt;0),(Z31&gt;0)),(Z32/Z31),"")</f>
        <v/>
      </c>
      <c r="AA33" s="4" t="s">
        <v>3</v>
      </c>
      <c r="AB33" s="68" t="str">
        <f>IF(AND((AB32&gt;0),(AB31&gt;0)),(AB32/AB31),"")</f>
        <v/>
      </c>
      <c r="AC33" s="4" t="s">
        <v>3</v>
      </c>
      <c r="AD33" s="68" t="str">
        <f t="shared" ref="AD33" si="167">IF(AND((AD32&gt;0),(AD31&gt;0)),(AD32/AD31),"")</f>
        <v/>
      </c>
      <c r="AE33" s="4" t="s">
        <v>3</v>
      </c>
      <c r="AF33" s="68" t="str">
        <f t="shared" ref="AF33" si="168">IF(AND((AF32&gt;0),(AF31&gt;0)),(AF32/AF31),"")</f>
        <v/>
      </c>
      <c r="AG33" s="4" t="s">
        <v>3</v>
      </c>
      <c r="AH33" s="68" t="str">
        <f t="shared" ref="AH33" si="169">IF(AND((AH32&gt;0),(AH31&gt;0)),(AH32/AH31),"")</f>
        <v/>
      </c>
      <c r="AI33" s="4" t="s">
        <v>3</v>
      </c>
      <c r="AJ33" s="68" t="str">
        <f t="shared" ref="AJ33" si="170">IF(AND((AJ32&gt;0),(AJ31&gt;0)),(AJ32/AJ31),"")</f>
        <v/>
      </c>
      <c r="AK33" s="4" t="s">
        <v>3</v>
      </c>
      <c r="AL33" s="68" t="str">
        <f t="shared" ref="AL33" si="171">IF(AND((AL32&gt;0),(AL31&gt;0)),(AL32/AL31),"")</f>
        <v/>
      </c>
      <c r="AM33" s="4" t="s">
        <v>3</v>
      </c>
      <c r="AN33" s="68" t="str">
        <f t="shared" ref="AN33" si="172">IF(AND((AN32&gt;0),(AN31&gt;0)),(AN32/AN31),"")</f>
        <v/>
      </c>
      <c r="AO33" s="4" t="s">
        <v>3</v>
      </c>
      <c r="AP33" s="68" t="str">
        <f t="shared" ref="AP33" si="173">IF(AND((AP32&gt;0),(AP31&gt;0)),(AP32/AP31),"")</f>
        <v/>
      </c>
      <c r="AQ33" s="4" t="s">
        <v>3</v>
      </c>
      <c r="AR33" s="68" t="str">
        <f t="shared" ref="AR33" si="174">IF(AND((AR32&gt;0),(AR31&gt;0)),(AR32/AR31),"")</f>
        <v/>
      </c>
      <c r="AS33" s="4" t="s">
        <v>3</v>
      </c>
      <c r="AT33" s="68" t="str">
        <f t="shared" ref="AT33" si="175">IF(AND((AT32&gt;0),(AT31&gt;0)),(AT32/AT31),"")</f>
        <v/>
      </c>
      <c r="AU33" s="4" t="s">
        <v>3</v>
      </c>
      <c r="AV33" s="68" t="str">
        <f t="shared" ref="AV33" si="176">IF(AND((AV32&gt;0),(AV31&gt;0)),(AV32/AV31),"")</f>
        <v/>
      </c>
      <c r="AW33" s="4" t="s">
        <v>3</v>
      </c>
      <c r="AX33" s="68" t="str">
        <f t="shared" ref="AX33" si="177">IF(AND((AX32&gt;0),(AX31&gt;0)),(AX32/AX31),"")</f>
        <v/>
      </c>
      <c r="AY33" s="4" t="s">
        <v>3</v>
      </c>
      <c r="AZ33" s="68" t="str">
        <f t="shared" ref="AZ33" si="178">IF(AND((AZ32&gt;0),(AZ31&gt;0)),(AZ32/AZ31),"")</f>
        <v/>
      </c>
      <c r="BA33" s="4" t="s">
        <v>3</v>
      </c>
      <c r="BB33" s="68" t="str">
        <f t="shared" ref="BB33" si="179">IF(AND((BB32&gt;0),(BB31&gt;0)),(BB32/BB31),"")</f>
        <v/>
      </c>
      <c r="BC33" s="4" t="s">
        <v>3</v>
      </c>
      <c r="BD33" s="68" t="str">
        <f t="shared" ref="BD33" si="180">IF(AND((BD32&gt;0),(BD31&gt;0)),(BD32/BD31),"")</f>
        <v/>
      </c>
      <c r="BE33" s="4" t="s">
        <v>3</v>
      </c>
      <c r="BF33" s="68" t="str">
        <f t="shared" ref="BF33" si="181">IF(AND((BF32&gt;0),(BF31&gt;0)),(BF32/BF31),"")</f>
        <v/>
      </c>
      <c r="BG33" s="4" t="s">
        <v>3</v>
      </c>
      <c r="BH33" s="68" t="str">
        <f t="shared" ref="BH33" si="182">IF(AND((BH32&gt;0),(BH31&gt;0)),(BH32/BH31),"")</f>
        <v/>
      </c>
      <c r="BI33" s="4" t="s">
        <v>3</v>
      </c>
      <c r="BK33" s="57" t="s">
        <v>28</v>
      </c>
      <c r="BL33" s="30">
        <f t="shared" si="16"/>
        <v>3</v>
      </c>
      <c r="BM33" s="40">
        <f t="shared" si="17"/>
        <v>0.13580246913580249</v>
      </c>
      <c r="BN33" s="22" t="str">
        <f t="shared" si="18"/>
        <v>–</v>
      </c>
      <c r="BO33" s="41">
        <f t="shared" si="19"/>
        <v>0.2</v>
      </c>
      <c r="BP33" s="24" t="str">
        <f t="shared" si="20"/>
        <v/>
      </c>
      <c r="BQ33" s="6" t="s">
        <v>3</v>
      </c>
      <c r="BR33" s="26" t="str">
        <f t="shared" si="21"/>
        <v/>
      </c>
      <c r="BS33" s="42">
        <f t="shared" si="22"/>
        <v>0.16954732510288065</v>
      </c>
      <c r="BT33" s="28" t="s">
        <v>3</v>
      </c>
      <c r="BU33" s="43">
        <f t="shared" si="23"/>
        <v>3.2225139013089675E-2</v>
      </c>
      <c r="BV33" s="29" t="s">
        <v>3</v>
      </c>
    </row>
    <row r="34" spans="1:74" ht="16.5" customHeight="1" x14ac:dyDescent="0.2">
      <c r="A34" s="15" t="s">
        <v>17</v>
      </c>
      <c r="B34" s="17"/>
      <c r="C34" s="3"/>
      <c r="D34" s="17"/>
      <c r="E34" s="3"/>
      <c r="F34" s="17"/>
      <c r="G34" s="3"/>
      <c r="H34" s="17"/>
      <c r="I34" s="3"/>
      <c r="J34" s="17"/>
      <c r="K34" s="3"/>
      <c r="L34" s="17"/>
      <c r="M34" s="3"/>
      <c r="N34" s="17"/>
      <c r="O34" s="3"/>
      <c r="P34" s="17"/>
      <c r="Q34" s="3"/>
      <c r="R34" s="17"/>
      <c r="S34" s="3"/>
      <c r="T34" s="17"/>
      <c r="U34" s="3"/>
      <c r="V34" s="17"/>
      <c r="W34" s="3"/>
      <c r="X34" s="17"/>
      <c r="Y34" s="3"/>
      <c r="Z34" s="17"/>
      <c r="AA34" s="3"/>
      <c r="AB34" s="17"/>
      <c r="AC34" s="3"/>
      <c r="AD34" s="17"/>
      <c r="AE34" s="3"/>
      <c r="AF34" s="17"/>
      <c r="AG34" s="3"/>
      <c r="AH34" s="17"/>
      <c r="AI34" s="3"/>
      <c r="AJ34" s="17"/>
      <c r="AK34" s="3"/>
      <c r="AL34" s="17"/>
      <c r="AM34" s="3"/>
      <c r="AN34" s="17"/>
      <c r="AO34" s="3"/>
      <c r="AP34" s="17"/>
      <c r="AQ34" s="3"/>
      <c r="AR34" s="17"/>
      <c r="AS34" s="3"/>
      <c r="AT34" s="17"/>
      <c r="AU34" s="3"/>
      <c r="AV34" s="17"/>
      <c r="AW34" s="3"/>
      <c r="AX34" s="17"/>
      <c r="AY34" s="3"/>
      <c r="AZ34" s="17"/>
      <c r="BA34" s="3"/>
      <c r="BB34" s="17"/>
      <c r="BC34" s="3"/>
      <c r="BD34" s="17"/>
      <c r="BE34" s="3"/>
      <c r="BF34" s="17"/>
      <c r="BG34" s="3"/>
      <c r="BH34" s="17"/>
      <c r="BI34" s="3"/>
      <c r="BK34" s="56" t="s">
        <v>17</v>
      </c>
      <c r="BL34" s="30"/>
      <c r="BM34" s="21"/>
      <c r="BN34" s="22"/>
      <c r="BO34" s="23"/>
      <c r="BP34" s="24"/>
      <c r="BQ34" s="25"/>
      <c r="BR34" s="26"/>
      <c r="BS34" s="27"/>
      <c r="BT34" s="28"/>
      <c r="BU34" s="22"/>
      <c r="BV34" s="29"/>
    </row>
    <row r="35" spans="1:74" ht="16.5" customHeight="1" x14ac:dyDescent="0.2">
      <c r="A35" s="10" t="s">
        <v>26</v>
      </c>
      <c r="B35" s="19">
        <v>8.6999999999999993</v>
      </c>
      <c r="C35" s="4">
        <f>IF(AND((B35&gt;0),(B$4&gt;0)),(B35/B$4*100),"")</f>
        <v>26.283987915407852</v>
      </c>
      <c r="D35" s="19">
        <v>10.3</v>
      </c>
      <c r="E35" s="4">
        <f>IF(AND((D35&gt;0),(D$4&gt;0)),(D35/D$4*100),"")</f>
        <v>31.595092024539877</v>
      </c>
      <c r="F35" s="19">
        <v>9.5</v>
      </c>
      <c r="G35" s="4">
        <f>IF(AND((F35&gt;0),(F$4&gt;0)),(F35/F$4*100),"")</f>
        <v>31.353135313531354</v>
      </c>
      <c r="H35" s="19">
        <v>9.9</v>
      </c>
      <c r="I35" s="4">
        <f>IF(AND((H35&gt;0),(H$4&gt;0)),(H35/H$4*100),"")</f>
        <v>31.528662420382169</v>
      </c>
      <c r="J35" s="19">
        <v>10.199999999999999</v>
      </c>
      <c r="K35" s="4">
        <f>IF(AND((J35&gt;0),(J$4&gt;0)),(J35/J$4*100),"")</f>
        <v>31.578947368421051</v>
      </c>
      <c r="L35" s="19">
        <v>9.9</v>
      </c>
      <c r="M35" s="4">
        <f>IF(AND((L35&gt;0),(L$4&gt;0)),(L35/L$4*100),"")</f>
        <v>32.89036544850498</v>
      </c>
      <c r="N35" s="19">
        <v>8.6</v>
      </c>
      <c r="O35" s="4">
        <f>IF(AND((N35&gt;0),(N$4&gt;0)),(N35/N$4*100),"")</f>
        <v>26.791277258566975</v>
      </c>
      <c r="P35" s="19"/>
      <c r="Q35" s="4" t="str">
        <f>IF(AND((P35&gt;0),(P$4&gt;0)),(P35/P$4*100),"")</f>
        <v/>
      </c>
      <c r="R35" s="19">
        <v>9.8000000000000007</v>
      </c>
      <c r="S35" s="4">
        <f>IF(AND((R35&gt;0),(R$4&gt;0)),(R35/R$4*100),"")</f>
        <v>30.817610062893085</v>
      </c>
      <c r="T35" s="19">
        <v>8.6999999999999993</v>
      </c>
      <c r="U35" s="4">
        <f>IF(AND((T35&gt;0),(T$4&gt;0)),(T35/T$4*100),"")</f>
        <v>27.619047619047617</v>
      </c>
      <c r="V35" s="19"/>
      <c r="W35" s="4" t="str">
        <f>IF(AND((V35&gt;0),(V$4&gt;0)),(V35/V$4*100),"")</f>
        <v/>
      </c>
      <c r="X35" s="19"/>
      <c r="Y35" s="4" t="str">
        <f>IF(AND((X35&gt;0),(X$4&gt;0)),(X35/X$4*100),"")</f>
        <v/>
      </c>
      <c r="Z35" s="19"/>
      <c r="AA35" s="4" t="str">
        <f>IF(AND((Z35&gt;0),(Z$4&gt;0)),(Z35/Z$4*100),"")</f>
        <v/>
      </c>
      <c r="AB35" s="19"/>
      <c r="AC35" s="4" t="str">
        <f>IF(AND((AB35&gt;0),(AB$4&gt;0)),(AB35/AB$4*100),"")</f>
        <v/>
      </c>
      <c r="AD35" s="19"/>
      <c r="AE35" s="4" t="str">
        <f t="shared" ref="AE35:AE36" si="183">IF(AND((AD35&gt;0),(AD$4&gt;0)),(AD35/AD$4*100),"")</f>
        <v/>
      </c>
      <c r="AF35" s="19"/>
      <c r="AG35" s="4" t="str">
        <f t="shared" ref="AG35:AG36" si="184">IF(AND((AF35&gt;0),(AF$4&gt;0)),(AF35/AF$4*100),"")</f>
        <v/>
      </c>
      <c r="AH35" s="19"/>
      <c r="AI35" s="4" t="str">
        <f t="shared" ref="AI35:AI36" si="185">IF(AND((AH35&gt;0),(AH$4&gt;0)),(AH35/AH$4*100),"")</f>
        <v/>
      </c>
      <c r="AJ35" s="19"/>
      <c r="AK35" s="4" t="str">
        <f t="shared" ref="AK35:AK36" si="186">IF(AND((AJ35&gt;0),(AJ$4&gt;0)),(AJ35/AJ$4*100),"")</f>
        <v/>
      </c>
      <c r="AL35" s="19"/>
      <c r="AM35" s="4" t="str">
        <f t="shared" ref="AM35:AM36" si="187">IF(AND((AL35&gt;0),(AL$4&gt;0)),(AL35/AL$4*100),"")</f>
        <v/>
      </c>
      <c r="AN35" s="19"/>
      <c r="AO35" s="4" t="str">
        <f t="shared" ref="AO35:AO36" si="188">IF(AND((AN35&gt;0),(AN$4&gt;0)),(AN35/AN$4*100),"")</f>
        <v/>
      </c>
      <c r="AP35" s="19"/>
      <c r="AQ35" s="4" t="str">
        <f t="shared" ref="AQ35:AQ36" si="189">IF(AND((AP35&gt;0),(AP$4&gt;0)),(AP35/AP$4*100),"")</f>
        <v/>
      </c>
      <c r="AR35" s="19"/>
      <c r="AS35" s="4" t="str">
        <f t="shared" ref="AS35:AS36" si="190">IF(AND((AR35&gt;0),(AR$4&gt;0)),(AR35/AR$4*100),"")</f>
        <v/>
      </c>
      <c r="AT35" s="19"/>
      <c r="AU35" s="4" t="str">
        <f t="shared" ref="AU35:AU36" si="191">IF(AND((AT35&gt;0),(AT$4&gt;0)),(AT35/AT$4*100),"")</f>
        <v/>
      </c>
      <c r="AV35" s="19"/>
      <c r="AW35" s="4" t="str">
        <f t="shared" ref="AW35:AW36" si="192">IF(AND((AV35&gt;0),(AV$4&gt;0)),(AV35/AV$4*100),"")</f>
        <v/>
      </c>
      <c r="AX35" s="19"/>
      <c r="AY35" s="4" t="str">
        <f t="shared" ref="AY35:AY36" si="193">IF(AND((AX35&gt;0),(AX$4&gt;0)),(AX35/AX$4*100),"")</f>
        <v/>
      </c>
      <c r="AZ35" s="19"/>
      <c r="BA35" s="4" t="str">
        <f t="shared" ref="BA35:BA36" si="194">IF(AND((AZ35&gt;0),(AZ$4&gt;0)),(AZ35/AZ$4*100),"")</f>
        <v/>
      </c>
      <c r="BB35" s="19"/>
      <c r="BC35" s="4" t="str">
        <f t="shared" ref="BC35:BC36" si="195">IF(AND((BB35&gt;0),(BB$4&gt;0)),(BB35/BB$4*100),"")</f>
        <v/>
      </c>
      <c r="BD35" s="19"/>
      <c r="BE35" s="4" t="str">
        <f t="shared" ref="BE35:BE36" si="196">IF(AND((BD35&gt;0),(BD$4&gt;0)),(BD35/BD$4*100),"")</f>
        <v/>
      </c>
      <c r="BF35" s="19"/>
      <c r="BG35" s="4" t="str">
        <f t="shared" ref="BG35:BG36" si="197">IF(AND((BF35&gt;0),(BF$4&gt;0)),(BF35/BF$4*100),"")</f>
        <v/>
      </c>
      <c r="BH35" s="19"/>
      <c r="BI35" s="4" t="str">
        <f t="shared" ref="BI35:BI36" si="198">IF(AND((BH35&gt;0),(BH$4&gt;0)),(BH35/BH$4*100),"")</f>
        <v/>
      </c>
      <c r="BK35" s="57" t="s">
        <v>26</v>
      </c>
      <c r="BL35" s="30">
        <f t="shared" si="16"/>
        <v>9</v>
      </c>
      <c r="BM35" s="31">
        <f t="shared" si="17"/>
        <v>8.6</v>
      </c>
      <c r="BN35" s="32" t="str">
        <f t="shared" si="18"/>
        <v>–</v>
      </c>
      <c r="BO35" s="33">
        <f t="shared" si="19"/>
        <v>10.3</v>
      </c>
      <c r="BP35" s="34">
        <f t="shared" si="20"/>
        <v>26.283987915407852</v>
      </c>
      <c r="BQ35" s="35" t="str">
        <f t="shared" si="40"/>
        <v>–</v>
      </c>
      <c r="BR35" s="36">
        <f t="shared" si="21"/>
        <v>32.89036544850498</v>
      </c>
      <c r="BS35" s="37">
        <f t="shared" si="22"/>
        <v>9.5111111111111111</v>
      </c>
      <c r="BT35" s="38">
        <f t="shared" si="22"/>
        <v>30.050902825699438</v>
      </c>
      <c r="BU35" s="32">
        <f t="shared" si="23"/>
        <v>0.67350657837255867</v>
      </c>
      <c r="BV35" s="39">
        <f t="shared" si="23"/>
        <v>2.4489318533207918</v>
      </c>
    </row>
    <row r="36" spans="1:74" ht="16.5" customHeight="1" x14ac:dyDescent="0.2">
      <c r="A36" s="10" t="s">
        <v>27</v>
      </c>
      <c r="B36" s="19"/>
      <c r="C36" s="4" t="str">
        <f>IF(AND((B36&gt;0),(B$4&gt;0)),(B36/B$4*100),"")</f>
        <v/>
      </c>
      <c r="D36" s="19">
        <v>1.6</v>
      </c>
      <c r="E36" s="4">
        <f>IF(AND((D36&gt;0),(D$4&gt;0)),(D36/D$4*100),"")</f>
        <v>4.9079754601226995</v>
      </c>
      <c r="F36" s="19"/>
      <c r="G36" s="4" t="str">
        <f>IF(AND((F36&gt;0),(F$4&gt;0)),(F36/F$4*100),"")</f>
        <v/>
      </c>
      <c r="H36" s="19"/>
      <c r="I36" s="4" t="str">
        <f>IF(AND((H36&gt;0),(H$4&gt;0)),(H36/H$4*100),"")</f>
        <v/>
      </c>
      <c r="J36" s="19"/>
      <c r="K36" s="4" t="str">
        <f>IF(AND((J36&gt;0),(J$4&gt;0)),(J36/J$4*100),"")</f>
        <v/>
      </c>
      <c r="L36" s="19"/>
      <c r="M36" s="4" t="str">
        <f>IF(AND((L36&gt;0),(L$4&gt;0)),(L36/L$4*100),"")</f>
        <v/>
      </c>
      <c r="N36" s="19">
        <v>1.5</v>
      </c>
      <c r="O36" s="4">
        <f>IF(AND((N36&gt;0),(N$4&gt;0)),(N36/N$4*100),"")</f>
        <v>4.6728971962616823</v>
      </c>
      <c r="P36" s="19"/>
      <c r="Q36" s="4" t="str">
        <f>IF(AND((P36&gt;0),(P$4&gt;0)),(P36/P$4*100),"")</f>
        <v/>
      </c>
      <c r="R36" s="19"/>
      <c r="S36" s="4" t="str">
        <f>IF(AND((R36&gt;0),(R$4&gt;0)),(R36/R$4*100),"")</f>
        <v/>
      </c>
      <c r="T36" s="19"/>
      <c r="U36" s="4" t="str">
        <f>IF(AND((T36&gt;0),(T$4&gt;0)),(T36/T$4*100),"")</f>
        <v/>
      </c>
      <c r="V36" s="19"/>
      <c r="W36" s="4" t="str">
        <f>IF(AND((V36&gt;0),(V$4&gt;0)),(V36/V$4*100),"")</f>
        <v/>
      </c>
      <c r="X36" s="19"/>
      <c r="Y36" s="4" t="str">
        <f>IF(AND((X36&gt;0),(X$4&gt;0)),(X36/X$4*100),"")</f>
        <v/>
      </c>
      <c r="Z36" s="19"/>
      <c r="AA36" s="4" t="str">
        <f>IF(AND((Z36&gt;0),(Z$4&gt;0)),(Z36/Z$4*100),"")</f>
        <v/>
      </c>
      <c r="AB36" s="19"/>
      <c r="AC36" s="4" t="str">
        <f>IF(AND((AB36&gt;0),(AB$4&gt;0)),(AB36/AB$4*100),"")</f>
        <v/>
      </c>
      <c r="AD36" s="19"/>
      <c r="AE36" s="4" t="str">
        <f t="shared" si="183"/>
        <v/>
      </c>
      <c r="AF36" s="19"/>
      <c r="AG36" s="4" t="str">
        <f t="shared" si="184"/>
        <v/>
      </c>
      <c r="AH36" s="19"/>
      <c r="AI36" s="4" t="str">
        <f t="shared" si="185"/>
        <v/>
      </c>
      <c r="AJ36" s="19"/>
      <c r="AK36" s="4" t="str">
        <f t="shared" si="186"/>
        <v/>
      </c>
      <c r="AL36" s="19"/>
      <c r="AM36" s="4" t="str">
        <f t="shared" si="187"/>
        <v/>
      </c>
      <c r="AN36" s="19"/>
      <c r="AO36" s="4" t="str">
        <f t="shared" si="188"/>
        <v/>
      </c>
      <c r="AP36" s="19"/>
      <c r="AQ36" s="4" t="str">
        <f t="shared" si="189"/>
        <v/>
      </c>
      <c r="AR36" s="19"/>
      <c r="AS36" s="4" t="str">
        <f t="shared" si="190"/>
        <v/>
      </c>
      <c r="AT36" s="19"/>
      <c r="AU36" s="4" t="str">
        <f t="shared" si="191"/>
        <v/>
      </c>
      <c r="AV36" s="19"/>
      <c r="AW36" s="4" t="str">
        <f t="shared" si="192"/>
        <v/>
      </c>
      <c r="AX36" s="19"/>
      <c r="AY36" s="4" t="str">
        <f t="shared" si="193"/>
        <v/>
      </c>
      <c r="AZ36" s="19"/>
      <c r="BA36" s="4" t="str">
        <f t="shared" si="194"/>
        <v/>
      </c>
      <c r="BB36" s="19"/>
      <c r="BC36" s="4" t="str">
        <f t="shared" si="195"/>
        <v/>
      </c>
      <c r="BD36" s="19"/>
      <c r="BE36" s="4" t="str">
        <f t="shared" si="196"/>
        <v/>
      </c>
      <c r="BF36" s="19"/>
      <c r="BG36" s="4" t="str">
        <f t="shared" si="197"/>
        <v/>
      </c>
      <c r="BH36" s="19"/>
      <c r="BI36" s="4" t="str">
        <f t="shared" si="198"/>
        <v/>
      </c>
      <c r="BK36" s="57" t="s">
        <v>27</v>
      </c>
      <c r="BL36" s="30">
        <f t="shared" si="16"/>
        <v>2</v>
      </c>
      <c r="BM36" s="31">
        <f t="shared" si="17"/>
        <v>1.5</v>
      </c>
      <c r="BN36" s="32" t="str">
        <f t="shared" si="18"/>
        <v>–</v>
      </c>
      <c r="BO36" s="33">
        <f t="shared" si="19"/>
        <v>1.6</v>
      </c>
      <c r="BP36" s="34">
        <f t="shared" si="20"/>
        <v>4.6728971962616823</v>
      </c>
      <c r="BQ36" s="35" t="str">
        <f t="shared" si="40"/>
        <v>–</v>
      </c>
      <c r="BR36" s="36">
        <f t="shared" si="21"/>
        <v>4.9079754601226995</v>
      </c>
      <c r="BS36" s="37">
        <f t="shared" si="22"/>
        <v>1.55</v>
      </c>
      <c r="BT36" s="38">
        <f t="shared" si="22"/>
        <v>4.7904363281921913</v>
      </c>
      <c r="BU36" s="32">
        <f t="shared" si="23"/>
        <v>7.0710678118654821E-2</v>
      </c>
      <c r="BV36" s="39">
        <f t="shared" si="23"/>
        <v>0.16622543448568575</v>
      </c>
    </row>
    <row r="37" spans="1:74" ht="16.5" customHeight="1" thickBot="1" x14ac:dyDescent="0.25">
      <c r="A37" s="10" t="s">
        <v>28</v>
      </c>
      <c r="B37" s="68" t="str">
        <f>IF(AND((B36&gt;0),(B35&gt;0)),(B36/B35),"")</f>
        <v/>
      </c>
      <c r="C37" s="4" t="s">
        <v>3</v>
      </c>
      <c r="D37" s="68">
        <f>IF(AND((D36&gt;0),(D35&gt;0)),(D36/D35),"")</f>
        <v>0.1553398058252427</v>
      </c>
      <c r="E37" s="4" t="s">
        <v>3</v>
      </c>
      <c r="F37" s="68" t="str">
        <f>IF(AND((F36&gt;0),(F35&gt;0)),(F36/F35),"")</f>
        <v/>
      </c>
      <c r="G37" s="4" t="s">
        <v>3</v>
      </c>
      <c r="H37" s="68" t="str">
        <f>IF(AND((H36&gt;0),(H35&gt;0)),(H36/H35),"")</f>
        <v/>
      </c>
      <c r="I37" s="4" t="s">
        <v>3</v>
      </c>
      <c r="J37" s="68" t="str">
        <f>IF(AND((J36&gt;0),(J35&gt;0)),(J36/J35),"")</f>
        <v/>
      </c>
      <c r="K37" s="4" t="s">
        <v>3</v>
      </c>
      <c r="L37" s="68" t="str">
        <f>IF(AND((L36&gt;0),(L35&gt;0)),(L36/L35),"")</f>
        <v/>
      </c>
      <c r="M37" s="4" t="s">
        <v>3</v>
      </c>
      <c r="N37" s="68">
        <f>IF(AND((N36&gt;0),(N35&gt;0)),(N36/N35),"")</f>
        <v>0.1744186046511628</v>
      </c>
      <c r="O37" s="4" t="s">
        <v>3</v>
      </c>
      <c r="P37" s="68" t="str">
        <f>IF(AND((P36&gt;0),(P35&gt;0)),(P36/P35),"")</f>
        <v/>
      </c>
      <c r="Q37" s="4" t="s">
        <v>3</v>
      </c>
      <c r="R37" s="68" t="str">
        <f>IF(AND((R36&gt;0),(R35&gt;0)),(R36/R35),"")</f>
        <v/>
      </c>
      <c r="S37" s="4" t="s">
        <v>3</v>
      </c>
      <c r="T37" s="68" t="str">
        <f>IF(AND((T36&gt;0),(T35&gt;0)),(T36/T35),"")</f>
        <v/>
      </c>
      <c r="U37" s="4" t="s">
        <v>3</v>
      </c>
      <c r="V37" s="68" t="str">
        <f>IF(AND((V36&gt;0),(V35&gt;0)),(V36/V35),"")</f>
        <v/>
      </c>
      <c r="W37" s="4" t="s">
        <v>3</v>
      </c>
      <c r="X37" s="68" t="str">
        <f>IF(AND((X36&gt;0),(X35&gt;0)),(X36/X35),"")</f>
        <v/>
      </c>
      <c r="Y37" s="4" t="s">
        <v>3</v>
      </c>
      <c r="Z37" s="68" t="str">
        <f>IF(AND((Z36&gt;0),(Z35&gt;0)),(Z36/Z35),"")</f>
        <v/>
      </c>
      <c r="AA37" s="4" t="s">
        <v>3</v>
      </c>
      <c r="AB37" s="68" t="str">
        <f>IF(AND((AB36&gt;0),(AB35&gt;0)),(AB36/AB35),"")</f>
        <v/>
      </c>
      <c r="AC37" s="4" t="s">
        <v>3</v>
      </c>
      <c r="AD37" s="68" t="str">
        <f t="shared" ref="AD37" si="199">IF(AND((AD36&gt;0),(AD35&gt;0)),(AD36/AD35),"")</f>
        <v/>
      </c>
      <c r="AE37" s="4" t="s">
        <v>3</v>
      </c>
      <c r="AF37" s="68" t="str">
        <f t="shared" ref="AF37" si="200">IF(AND((AF36&gt;0),(AF35&gt;0)),(AF36/AF35),"")</f>
        <v/>
      </c>
      <c r="AG37" s="4" t="s">
        <v>3</v>
      </c>
      <c r="AH37" s="68" t="str">
        <f t="shared" ref="AH37" si="201">IF(AND((AH36&gt;0),(AH35&gt;0)),(AH36/AH35),"")</f>
        <v/>
      </c>
      <c r="AI37" s="4" t="s">
        <v>3</v>
      </c>
      <c r="AJ37" s="68" t="str">
        <f t="shared" ref="AJ37" si="202">IF(AND((AJ36&gt;0),(AJ35&gt;0)),(AJ36/AJ35),"")</f>
        <v/>
      </c>
      <c r="AK37" s="4" t="s">
        <v>3</v>
      </c>
      <c r="AL37" s="68" t="str">
        <f t="shared" ref="AL37" si="203">IF(AND((AL36&gt;0),(AL35&gt;0)),(AL36/AL35),"")</f>
        <v/>
      </c>
      <c r="AM37" s="4" t="s">
        <v>3</v>
      </c>
      <c r="AN37" s="68" t="str">
        <f t="shared" ref="AN37" si="204">IF(AND((AN36&gt;0),(AN35&gt;0)),(AN36/AN35),"")</f>
        <v/>
      </c>
      <c r="AO37" s="4" t="s">
        <v>3</v>
      </c>
      <c r="AP37" s="68" t="str">
        <f t="shared" ref="AP37" si="205">IF(AND((AP36&gt;0),(AP35&gt;0)),(AP36/AP35),"")</f>
        <v/>
      </c>
      <c r="AQ37" s="4" t="s">
        <v>3</v>
      </c>
      <c r="AR37" s="68" t="str">
        <f t="shared" ref="AR37" si="206">IF(AND((AR36&gt;0),(AR35&gt;0)),(AR36/AR35),"")</f>
        <v/>
      </c>
      <c r="AS37" s="4" t="s">
        <v>3</v>
      </c>
      <c r="AT37" s="68" t="str">
        <f t="shared" ref="AT37" si="207">IF(AND((AT36&gt;0),(AT35&gt;0)),(AT36/AT35),"")</f>
        <v/>
      </c>
      <c r="AU37" s="4" t="s">
        <v>3</v>
      </c>
      <c r="AV37" s="68" t="str">
        <f t="shared" ref="AV37" si="208">IF(AND((AV36&gt;0),(AV35&gt;0)),(AV36/AV35),"")</f>
        <v/>
      </c>
      <c r="AW37" s="4" t="s">
        <v>3</v>
      </c>
      <c r="AX37" s="68" t="str">
        <f t="shared" ref="AX37" si="209">IF(AND((AX36&gt;0),(AX35&gt;0)),(AX36/AX35),"")</f>
        <v/>
      </c>
      <c r="AY37" s="4" t="s">
        <v>3</v>
      </c>
      <c r="AZ37" s="68" t="str">
        <f t="shared" ref="AZ37" si="210">IF(AND((AZ36&gt;0),(AZ35&gt;0)),(AZ36/AZ35),"")</f>
        <v/>
      </c>
      <c r="BA37" s="4" t="s">
        <v>3</v>
      </c>
      <c r="BB37" s="68" t="str">
        <f t="shared" ref="BB37" si="211">IF(AND((BB36&gt;0),(BB35&gt;0)),(BB36/BB35),"")</f>
        <v/>
      </c>
      <c r="BC37" s="4" t="s">
        <v>3</v>
      </c>
      <c r="BD37" s="68" t="str">
        <f t="shared" ref="BD37" si="212">IF(AND((BD36&gt;0),(BD35&gt;0)),(BD36/BD35),"")</f>
        <v/>
      </c>
      <c r="BE37" s="4" t="s">
        <v>3</v>
      </c>
      <c r="BF37" s="68" t="str">
        <f t="shared" ref="BF37" si="213">IF(AND((BF36&gt;0),(BF35&gt;0)),(BF36/BF35),"")</f>
        <v/>
      </c>
      <c r="BG37" s="4" t="s">
        <v>3</v>
      </c>
      <c r="BH37" s="68" t="str">
        <f t="shared" ref="BH37" si="214">IF(AND((BH36&gt;0),(BH35&gt;0)),(BH36/BH35),"")</f>
        <v/>
      </c>
      <c r="BI37" s="4" t="s">
        <v>3</v>
      </c>
      <c r="BK37" s="58" t="s">
        <v>28</v>
      </c>
      <c r="BL37" s="44">
        <f t="shared" si="16"/>
        <v>2</v>
      </c>
      <c r="BM37" s="45">
        <f t="shared" si="17"/>
        <v>0.1553398058252427</v>
      </c>
      <c r="BN37" s="46" t="str">
        <f t="shared" si="18"/>
        <v>–</v>
      </c>
      <c r="BO37" s="47">
        <f t="shared" si="19"/>
        <v>0.1744186046511628</v>
      </c>
      <c r="BP37" s="48" t="str">
        <f t="shared" si="20"/>
        <v/>
      </c>
      <c r="BQ37" s="49" t="s">
        <v>3</v>
      </c>
      <c r="BR37" s="50" t="str">
        <f t="shared" si="21"/>
        <v/>
      </c>
      <c r="BS37" s="51">
        <f t="shared" si="22"/>
        <v>0.16487920523820276</v>
      </c>
      <c r="BT37" s="52" t="s">
        <v>3</v>
      </c>
      <c r="BU37" s="53">
        <f t="shared" si="23"/>
        <v>1.3490748026702037E-2</v>
      </c>
      <c r="BV37" s="54" t="s">
        <v>3</v>
      </c>
    </row>
    <row r="38" spans="1:74" s="91" customFormat="1" x14ac:dyDescent="0.2">
      <c r="A38" s="86"/>
      <c r="B38" s="87"/>
      <c r="C38" s="88"/>
      <c r="D38" s="89"/>
      <c r="E38" s="90"/>
      <c r="F38" s="89"/>
      <c r="G38" s="90"/>
      <c r="H38" s="89"/>
      <c r="I38" s="90"/>
      <c r="J38" s="89"/>
      <c r="K38" s="90"/>
      <c r="L38" s="89"/>
      <c r="M38" s="90"/>
      <c r="N38" s="89"/>
      <c r="O38" s="90"/>
      <c r="P38" s="89"/>
      <c r="Q38" s="90"/>
      <c r="R38" s="89"/>
      <c r="S38" s="90"/>
      <c r="T38" s="89"/>
      <c r="U38" s="90"/>
      <c r="V38" s="89"/>
      <c r="W38" s="90"/>
      <c r="X38" s="89"/>
      <c r="Y38" s="90"/>
      <c r="Z38" s="89"/>
      <c r="AA38" s="90"/>
      <c r="AB38" s="89"/>
      <c r="AC38" s="90"/>
      <c r="AD38" s="89"/>
      <c r="AE38" s="90"/>
      <c r="AF38" s="89"/>
      <c r="AG38" s="90"/>
      <c r="AH38" s="89"/>
      <c r="AI38" s="90"/>
      <c r="AJ38" s="89"/>
      <c r="AK38" s="90"/>
      <c r="AL38" s="89"/>
      <c r="AM38" s="90"/>
      <c r="AN38" s="89"/>
      <c r="AO38" s="90"/>
      <c r="AP38" s="89"/>
      <c r="AQ38" s="90"/>
      <c r="AR38" s="89"/>
      <c r="AS38" s="90"/>
      <c r="AT38" s="89"/>
      <c r="AU38" s="90"/>
      <c r="AV38" s="89"/>
      <c r="AW38" s="90"/>
      <c r="AX38" s="89"/>
      <c r="AY38" s="90"/>
      <c r="AZ38" s="89"/>
      <c r="BA38" s="90"/>
      <c r="BB38" s="89"/>
      <c r="BC38" s="90"/>
      <c r="BD38" s="89"/>
      <c r="BE38" s="90"/>
      <c r="BF38" s="89"/>
      <c r="BG38" s="90"/>
      <c r="BH38" s="89"/>
      <c r="BI38" s="90"/>
      <c r="BK38" s="92"/>
      <c r="BL38" s="93"/>
      <c r="BM38" s="94"/>
      <c r="BN38" s="85"/>
      <c r="BO38" s="95"/>
      <c r="BP38" s="96"/>
      <c r="BQ38" s="97"/>
      <c r="BR38" s="98"/>
      <c r="BS38" s="99"/>
      <c r="BT38" s="97"/>
      <c r="BU38" s="99"/>
      <c r="BV38" s="97"/>
    </row>
  </sheetData>
  <sheetProtection formatCells="0" formatColumns="0" formatRows="0" insertColumns="0" insertRows="0" deleteColumns="0" deleteRows="0"/>
  <mergeCells count="37">
    <mergeCell ref="X1:Y1"/>
    <mergeCell ref="B1:C1"/>
    <mergeCell ref="D1:E1"/>
    <mergeCell ref="F1:G1"/>
    <mergeCell ref="H1:I1"/>
    <mergeCell ref="J1:K1"/>
    <mergeCell ref="L1:M1"/>
    <mergeCell ref="N1:O1"/>
    <mergeCell ref="P1:Q1"/>
    <mergeCell ref="R1:S1"/>
    <mergeCell ref="T1:U1"/>
    <mergeCell ref="V1:W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BM2:BO2"/>
    <mergeCell ref="BP2:BR2"/>
    <mergeCell ref="AX1:AY1"/>
    <mergeCell ref="AZ1:BA1"/>
    <mergeCell ref="BB1:BC1"/>
    <mergeCell ref="BD1:BE1"/>
    <mergeCell ref="BF1:BG1"/>
    <mergeCell ref="BH1:BI1"/>
    <mergeCell ref="BK1:BK2"/>
    <mergeCell ref="BL1:BL2"/>
    <mergeCell ref="BM1:BR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BV36"/>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5.42578125" style="6" bestFit="1" customWidth="1"/>
    <col min="2" max="61" width="6.7109375" style="6" customWidth="1"/>
    <col min="62" max="62" width="2.85546875" style="6" customWidth="1"/>
    <col min="63" max="63" width="35.5703125" style="6" bestFit="1" customWidth="1"/>
    <col min="64" max="64" width="3.140625" style="6" bestFit="1" customWidth="1"/>
    <col min="65" max="65" width="6.140625" style="6" customWidth="1"/>
    <col min="66" max="66" width="2.42578125" style="6" customWidth="1"/>
    <col min="67" max="67" width="6.140625" style="6" customWidth="1"/>
    <col min="68" max="68" width="7.5703125" style="6" bestFit="1" customWidth="1"/>
    <col min="69" max="69" width="2.42578125" style="6" customWidth="1"/>
    <col min="70" max="70" width="7.5703125" style="6" bestFit="1" customWidth="1"/>
    <col min="71" max="71" width="7.85546875" style="6" bestFit="1" customWidth="1"/>
    <col min="72" max="72" width="7.5703125" style="6" bestFit="1" customWidth="1"/>
    <col min="73" max="73" width="7.85546875" style="6" bestFit="1" customWidth="1"/>
    <col min="74" max="74" width="7.28515625" style="6" bestFit="1" customWidth="1"/>
    <col min="75" max="16384" width="9.140625" style="6"/>
  </cols>
  <sheetData>
    <row r="1" spans="1:74" ht="16.5" customHeight="1" x14ac:dyDescent="0.2">
      <c r="A1" s="5" t="s">
        <v>12</v>
      </c>
      <c r="B1" s="134">
        <v>1</v>
      </c>
      <c r="C1" s="134"/>
      <c r="D1" s="134">
        <v>2</v>
      </c>
      <c r="E1" s="134"/>
      <c r="F1" s="134">
        <v>3</v>
      </c>
      <c r="G1" s="134"/>
      <c r="H1" s="134">
        <v>4</v>
      </c>
      <c r="I1" s="134"/>
      <c r="J1" s="134">
        <v>5</v>
      </c>
      <c r="K1" s="134"/>
      <c r="L1" s="134">
        <v>6</v>
      </c>
      <c r="M1" s="134"/>
      <c r="N1" s="134">
        <v>7</v>
      </c>
      <c r="O1" s="134"/>
      <c r="P1" s="134">
        <v>8</v>
      </c>
      <c r="Q1" s="134"/>
      <c r="R1" s="134">
        <v>9</v>
      </c>
      <c r="S1" s="134"/>
      <c r="T1" s="134">
        <v>10</v>
      </c>
      <c r="U1" s="134"/>
      <c r="V1" s="134">
        <v>11</v>
      </c>
      <c r="W1" s="134"/>
      <c r="X1" s="133">
        <v>12</v>
      </c>
      <c r="Y1" s="133"/>
      <c r="Z1" s="133">
        <v>13</v>
      </c>
      <c r="AA1" s="133"/>
      <c r="AB1" s="133">
        <v>14</v>
      </c>
      <c r="AC1" s="133"/>
      <c r="AD1" s="133">
        <v>15</v>
      </c>
      <c r="AE1" s="133"/>
      <c r="AF1" s="133">
        <v>16</v>
      </c>
      <c r="AG1" s="133"/>
      <c r="AH1" s="133">
        <v>17</v>
      </c>
      <c r="AI1" s="133"/>
      <c r="AJ1" s="133">
        <v>18</v>
      </c>
      <c r="AK1" s="133"/>
      <c r="AL1" s="133">
        <v>19</v>
      </c>
      <c r="AM1" s="133"/>
      <c r="AN1" s="133">
        <v>20</v>
      </c>
      <c r="AO1" s="133"/>
      <c r="AP1" s="133">
        <v>21</v>
      </c>
      <c r="AQ1" s="133"/>
      <c r="AR1" s="133">
        <v>22</v>
      </c>
      <c r="AS1" s="133"/>
      <c r="AT1" s="133">
        <v>23</v>
      </c>
      <c r="AU1" s="133"/>
      <c r="AV1" s="133">
        <v>24</v>
      </c>
      <c r="AW1" s="133"/>
      <c r="AX1" s="133">
        <v>25</v>
      </c>
      <c r="AY1" s="133"/>
      <c r="AZ1" s="133">
        <v>26</v>
      </c>
      <c r="BA1" s="133"/>
      <c r="BB1" s="133">
        <v>27</v>
      </c>
      <c r="BC1" s="133"/>
      <c r="BD1" s="133">
        <v>28</v>
      </c>
      <c r="BE1" s="133"/>
      <c r="BF1" s="133">
        <v>29</v>
      </c>
      <c r="BG1" s="133"/>
      <c r="BH1" s="133">
        <v>30</v>
      </c>
      <c r="BI1" s="133"/>
      <c r="BK1" s="135" t="s">
        <v>10</v>
      </c>
      <c r="BL1" s="137" t="s">
        <v>2</v>
      </c>
      <c r="BM1" s="139" t="s">
        <v>11</v>
      </c>
      <c r="BN1" s="139"/>
      <c r="BO1" s="139"/>
      <c r="BP1" s="139"/>
      <c r="BQ1" s="139"/>
      <c r="BR1" s="140"/>
      <c r="BS1" s="139" t="s">
        <v>0</v>
      </c>
      <c r="BT1" s="140"/>
      <c r="BU1" s="139" t="s">
        <v>1</v>
      </c>
      <c r="BV1" s="141"/>
    </row>
    <row r="2" spans="1:74" ht="16.5" customHeight="1" x14ac:dyDescent="0.2">
      <c r="A2" s="7" t="s">
        <v>10</v>
      </c>
      <c r="B2" s="8" t="s">
        <v>13</v>
      </c>
      <c r="C2" s="9" t="s">
        <v>36</v>
      </c>
      <c r="D2" s="8" t="s">
        <v>13</v>
      </c>
      <c r="E2" s="9" t="s">
        <v>36</v>
      </c>
      <c r="F2" s="8" t="s">
        <v>13</v>
      </c>
      <c r="G2" s="9" t="s">
        <v>36</v>
      </c>
      <c r="H2" s="8" t="s">
        <v>13</v>
      </c>
      <c r="I2" s="9" t="s">
        <v>36</v>
      </c>
      <c r="J2" s="8" t="s">
        <v>13</v>
      </c>
      <c r="K2" s="9" t="s">
        <v>36</v>
      </c>
      <c r="L2" s="8" t="s">
        <v>13</v>
      </c>
      <c r="M2" s="9" t="s">
        <v>36</v>
      </c>
      <c r="N2" s="8" t="s">
        <v>13</v>
      </c>
      <c r="O2" s="9" t="s">
        <v>36</v>
      </c>
      <c r="P2" s="8" t="s">
        <v>13</v>
      </c>
      <c r="Q2" s="9" t="s">
        <v>36</v>
      </c>
      <c r="R2" s="8" t="s">
        <v>13</v>
      </c>
      <c r="S2" s="9" t="s">
        <v>36</v>
      </c>
      <c r="T2" s="8" t="s">
        <v>13</v>
      </c>
      <c r="U2" s="9" t="s">
        <v>36</v>
      </c>
      <c r="V2" s="8" t="s">
        <v>13</v>
      </c>
      <c r="W2" s="9" t="s">
        <v>36</v>
      </c>
      <c r="X2" s="8" t="s">
        <v>13</v>
      </c>
      <c r="Y2" s="9" t="s">
        <v>36</v>
      </c>
      <c r="Z2" s="8" t="s">
        <v>13</v>
      </c>
      <c r="AA2" s="9" t="s">
        <v>36</v>
      </c>
      <c r="AB2" s="8" t="s">
        <v>13</v>
      </c>
      <c r="AC2" s="9" t="s">
        <v>36</v>
      </c>
      <c r="AD2" s="8" t="s">
        <v>13</v>
      </c>
      <c r="AE2" s="9" t="s">
        <v>36</v>
      </c>
      <c r="AF2" s="8" t="s">
        <v>13</v>
      </c>
      <c r="AG2" s="9" t="s">
        <v>36</v>
      </c>
      <c r="AH2" s="8" t="s">
        <v>13</v>
      </c>
      <c r="AI2" s="9" t="s">
        <v>36</v>
      </c>
      <c r="AJ2" s="8" t="s">
        <v>13</v>
      </c>
      <c r="AK2" s="9" t="s">
        <v>36</v>
      </c>
      <c r="AL2" s="8" t="s">
        <v>13</v>
      </c>
      <c r="AM2" s="9" t="s">
        <v>36</v>
      </c>
      <c r="AN2" s="8" t="s">
        <v>13</v>
      </c>
      <c r="AO2" s="9" t="s">
        <v>36</v>
      </c>
      <c r="AP2" s="8" t="s">
        <v>13</v>
      </c>
      <c r="AQ2" s="9" t="s">
        <v>36</v>
      </c>
      <c r="AR2" s="8" t="s">
        <v>13</v>
      </c>
      <c r="AS2" s="9" t="s">
        <v>36</v>
      </c>
      <c r="AT2" s="8" t="s">
        <v>13</v>
      </c>
      <c r="AU2" s="9" t="s">
        <v>36</v>
      </c>
      <c r="AV2" s="8" t="s">
        <v>13</v>
      </c>
      <c r="AW2" s="9" t="s">
        <v>36</v>
      </c>
      <c r="AX2" s="8" t="s">
        <v>13</v>
      </c>
      <c r="AY2" s="9" t="s">
        <v>36</v>
      </c>
      <c r="AZ2" s="8" t="s">
        <v>13</v>
      </c>
      <c r="BA2" s="9" t="s">
        <v>36</v>
      </c>
      <c r="BB2" s="8" t="s">
        <v>13</v>
      </c>
      <c r="BC2" s="9" t="s">
        <v>36</v>
      </c>
      <c r="BD2" s="8" t="s">
        <v>13</v>
      </c>
      <c r="BE2" s="9" t="s">
        <v>36</v>
      </c>
      <c r="BF2" s="8" t="s">
        <v>13</v>
      </c>
      <c r="BG2" s="9" t="s">
        <v>36</v>
      </c>
      <c r="BH2" s="8" t="s">
        <v>13</v>
      </c>
      <c r="BI2" s="9" t="s">
        <v>36</v>
      </c>
      <c r="BK2" s="136"/>
      <c r="BL2" s="138"/>
      <c r="BM2" s="142" t="s">
        <v>13</v>
      </c>
      <c r="BN2" s="142"/>
      <c r="BO2" s="142"/>
      <c r="BP2" s="143" t="s">
        <v>36</v>
      </c>
      <c r="BQ2" s="143"/>
      <c r="BR2" s="144"/>
      <c r="BS2" s="103" t="s">
        <v>13</v>
      </c>
      <c r="BT2" s="105" t="s">
        <v>36</v>
      </c>
      <c r="BU2" s="103" t="s">
        <v>13</v>
      </c>
      <c r="BV2" s="61" t="s">
        <v>36</v>
      </c>
    </row>
    <row r="3" spans="1:74" ht="16.5" customHeight="1" x14ac:dyDescent="0.2">
      <c r="A3" s="10" t="s">
        <v>4</v>
      </c>
      <c r="B3" s="11">
        <v>127</v>
      </c>
      <c r="C3" s="1">
        <f>IF(AND((B3&gt;0),(B$4&gt;0)),(B3/B$4*100),"")</f>
        <v>535.86497890295357</v>
      </c>
      <c r="D3" s="11">
        <v>119</v>
      </c>
      <c r="E3" s="1">
        <f>IF(AND((D3&gt;0),(D$4&gt;0)),(D3/D$4*100),"")</f>
        <v>502.10970464135028</v>
      </c>
      <c r="F3" s="11">
        <v>132</v>
      </c>
      <c r="G3" s="1">
        <f>IF(AND((F3&gt;0),(F$4&gt;0)),(F3/F$4*100),"")</f>
        <v>492.53731343283579</v>
      </c>
      <c r="H3" s="11">
        <v>118</v>
      </c>
      <c r="I3" s="1">
        <f>IF(AND((H3&gt;0),(H$4&gt;0)),(H3/H$4*100),"")</f>
        <v>470.11952191235054</v>
      </c>
      <c r="J3" s="11">
        <v>110</v>
      </c>
      <c r="K3" s="1" t="str">
        <f>IF(AND((J3&gt;0),(J$4&gt;0)),(J3/J$4*100),"")</f>
        <v/>
      </c>
      <c r="L3" s="11"/>
      <c r="M3" s="1" t="str">
        <f>IF(AND((L3&gt;0),(L$4&gt;0)),(L3/L$4*100),"")</f>
        <v/>
      </c>
      <c r="N3" s="11"/>
      <c r="O3" s="1" t="str">
        <f>IF(AND((N3&gt;0),(N$4&gt;0)),(N3/N$4*100),"")</f>
        <v/>
      </c>
      <c r="P3" s="11"/>
      <c r="Q3" s="1" t="str">
        <f>IF(AND((P3&gt;0),(P$4&gt;0)),(P3/P$4*100),"")</f>
        <v/>
      </c>
      <c r="R3" s="11"/>
      <c r="S3" s="1" t="str">
        <f>IF(AND((R3&gt;0),(R$4&gt;0)),(R3/R$4*100),"")</f>
        <v/>
      </c>
      <c r="T3" s="11"/>
      <c r="U3" s="1" t="str">
        <f>IF(AND((T3&gt;0),(T$4&gt;0)),(T3/T$4*100),"")</f>
        <v/>
      </c>
      <c r="V3" s="11"/>
      <c r="W3" s="1" t="str">
        <f>IF(AND((V3&gt;0),(V$4&gt;0)),(V3/V$4*100),"")</f>
        <v/>
      </c>
      <c r="X3" s="11"/>
      <c r="Y3" s="1" t="str">
        <f>IF(AND((X3&gt;0),(X$4&gt;0)),(X3/X$4*100),"")</f>
        <v/>
      </c>
      <c r="Z3" s="11"/>
      <c r="AA3" s="1" t="str">
        <f>IF(AND((Z3&gt;0),(Z$4&gt;0)),(Z3/Z$4*100),"")</f>
        <v/>
      </c>
      <c r="AB3" s="11"/>
      <c r="AC3" s="1" t="str">
        <f>IF(AND((AB3&gt;0),(AB$4&gt;0)),(AB3/AB$4*100),"")</f>
        <v/>
      </c>
      <c r="AD3" s="11"/>
      <c r="AE3" s="1" t="str">
        <f t="shared" ref="AE3" si="0">IF(AND((AD3&gt;0),(AD$4&gt;0)),(AD3/AD$4*100),"")</f>
        <v/>
      </c>
      <c r="AF3" s="11"/>
      <c r="AG3" s="1" t="str">
        <f t="shared" ref="AG3" si="1">IF(AND((AF3&gt;0),(AF$4&gt;0)),(AF3/AF$4*100),"")</f>
        <v/>
      </c>
      <c r="AH3" s="11"/>
      <c r="AI3" s="1" t="str">
        <f t="shared" ref="AI3" si="2">IF(AND((AH3&gt;0),(AH$4&gt;0)),(AH3/AH$4*100),"")</f>
        <v/>
      </c>
      <c r="AJ3" s="11"/>
      <c r="AK3" s="1" t="str">
        <f t="shared" ref="AK3" si="3">IF(AND((AJ3&gt;0),(AJ$4&gt;0)),(AJ3/AJ$4*100),"")</f>
        <v/>
      </c>
      <c r="AL3" s="11"/>
      <c r="AM3" s="1" t="str">
        <f t="shared" ref="AM3" si="4">IF(AND((AL3&gt;0),(AL$4&gt;0)),(AL3/AL$4*100),"")</f>
        <v/>
      </c>
      <c r="AN3" s="11"/>
      <c r="AO3" s="1" t="str">
        <f t="shared" ref="AO3" si="5">IF(AND((AN3&gt;0),(AN$4&gt;0)),(AN3/AN$4*100),"")</f>
        <v/>
      </c>
      <c r="AP3" s="11"/>
      <c r="AQ3" s="1" t="str">
        <f t="shared" ref="AQ3" si="6">IF(AND((AP3&gt;0),(AP$4&gt;0)),(AP3/AP$4*100),"")</f>
        <v/>
      </c>
      <c r="AR3" s="11"/>
      <c r="AS3" s="1" t="str">
        <f t="shared" ref="AS3" si="7">IF(AND((AR3&gt;0),(AR$4&gt;0)),(AR3/AR$4*100),"")</f>
        <v/>
      </c>
      <c r="AT3" s="11"/>
      <c r="AU3" s="1" t="str">
        <f t="shared" ref="AU3" si="8">IF(AND((AT3&gt;0),(AT$4&gt;0)),(AT3/AT$4*100),"")</f>
        <v/>
      </c>
      <c r="AV3" s="11"/>
      <c r="AW3" s="1" t="str">
        <f t="shared" ref="AW3" si="9">IF(AND((AV3&gt;0),(AV$4&gt;0)),(AV3/AV$4*100),"")</f>
        <v/>
      </c>
      <c r="AX3" s="11"/>
      <c r="AY3" s="1" t="str">
        <f t="shared" ref="AY3" si="10">IF(AND((AX3&gt;0),(AX$4&gt;0)),(AX3/AX$4*100),"")</f>
        <v/>
      </c>
      <c r="AZ3" s="11"/>
      <c r="BA3" s="1" t="str">
        <f t="shared" ref="BA3" si="11">IF(AND((AZ3&gt;0),(AZ$4&gt;0)),(AZ3/AZ$4*100),"")</f>
        <v/>
      </c>
      <c r="BB3" s="11"/>
      <c r="BC3" s="1" t="str">
        <f t="shared" ref="BC3" si="12">IF(AND((BB3&gt;0),(BB$4&gt;0)),(BB3/BB$4*100),"")</f>
        <v/>
      </c>
      <c r="BD3" s="11"/>
      <c r="BE3" s="1" t="str">
        <f t="shared" ref="BE3" si="13">IF(AND((BD3&gt;0),(BD$4&gt;0)),(BD3/BD$4*100),"")</f>
        <v/>
      </c>
      <c r="BF3" s="11"/>
      <c r="BG3" s="1" t="str">
        <f t="shared" ref="BG3" si="14">IF(AND((BF3&gt;0),(BF$4&gt;0)),(BF3/BF$4*100),"")</f>
        <v/>
      </c>
      <c r="BH3" s="11"/>
      <c r="BI3" s="1" t="str">
        <f t="shared" ref="BI3" si="15">IF(AND((BH3&gt;0),(BH$4&gt;0)),(BH3/BH$4*100),"")</f>
        <v/>
      </c>
      <c r="BJ3" s="12"/>
      <c r="BK3" s="55" t="s">
        <v>4</v>
      </c>
      <c r="BL3" s="20">
        <f>COUNT(B3,D3,F3,H3,J3,L3,N3,P3,R3,T3,V3,X3,Z3,AB3,AD3,AF3,AH3,AJ3,AL3,AN3,AP3,AR3,AT3,AV3,AX3,AZ3,BB3,BD3,BF3,BH3)</f>
        <v>5</v>
      </c>
      <c r="BM3" s="21">
        <f>IF(SUM(B3,D3,F3,H3,J3,L3,N3,P3,R3,T3,V3,X3,Z3,AB3,AD3,AF3,AH3,AJ3,AL3,AN3,AP3,AR3,AT3,AV3,AX3,AZ3,BB3,BD3,BF3,BH3)&gt;0,MIN(B3,D3,F3,H3,J3,L3,N3,P3,R3,T3,V3,X3,Z3,AB3,AD3,AF3,AH3,AJ3,AL3,AN3,AP3,AR3,AT3,AV3,AX3,AZ3,BB3,BD3,BF3,BH3),"")</f>
        <v>110</v>
      </c>
      <c r="BN3" s="22" t="str">
        <f>IF(COUNT(BM3)&gt;0,"–","?")</f>
        <v>–</v>
      </c>
      <c r="BO3" s="23">
        <f>IF(SUM(B3,D3,F3,H3,J3,L3,N3,P3,R3,T3,V3,X3,Z3,AB3,AD3,AF3,AH3,AJ3,AL3,AN3,AP3,AR3,AT3,AV3,AX3,AZ3,BB3,BD3,BF3,BH3)&gt;0,MAX(B3,D3,F3,H3,J3,L3,N3,P3,R3,T3,V3,X3,Z3,AB3,AD3,AF3,AH3,AJ3,AL3,AN3,AP3,AR3,AT3,AV3,AX3,AZ3,BB3,BD3,BF3,BH3),"")</f>
        <v>132</v>
      </c>
      <c r="BP3" s="24">
        <f>IF(SUM(C3,E3,G3,I3,K3,M3,O3,Q3,S3,U3,W3,Y3,AA3,AC3,AE3,AG3,AI3,AK3,AM3,AO3,AQ3,AS3,AU3,AW3,AY3,BA3,BC3,BE3,BG3,BI3)&gt;0,MIN(C3,E3,G3,I3,K3,M3,O3,Q3,S3,U3,W3,Y3,AA3,AC3,AE3,AG3,AI3,AK3,AM3,AO3,AQ3,AS3,AU3,AW3,AY3,BA3,BC3,BE3,BG3,BI3),"")</f>
        <v>470.11952191235054</v>
      </c>
      <c r="BQ3" s="25" t="str">
        <f>IF(COUNT(BP3)&gt;0,"–","?")</f>
        <v>–</v>
      </c>
      <c r="BR3" s="26">
        <f>IF(SUM(C3,E3,G3,I3,K3,M3,O3,Q3,S3,U3,W3,Y3,AA3,AC3,AE3,AG3,AI3,AK3,AM3,AO3,AQ3,AS3,AU3,AW3,AY3,BA3,BC3,BE3,BG3,BI3)&gt;0,MAX(C3,E3,G3,I3,K3,M3,O3,Q3,S3,U3,W3,Y3,AA3,AC3,AE3,AG3,AI3,AK3,AM3,AO3,AQ3,AS3,AU3,AW3,AY3,BA3,BC3,BE3,BG3,BI3),"")</f>
        <v>535.86497890295357</v>
      </c>
      <c r="BS3" s="27">
        <f>IF(SUM(B3,D3,F3,H3,J3,L3,N3,P3,R3,T3,V3,X3,Z3,AB3,AD3,AF3,AH3,AJ3,AL3,AN3,AP3,AR3,AT3,AV3,AX3,AZ3,BB3,BD3,BF3,BH3)&gt;0,AVERAGE(B3,D3,F3,H3,J3,L3,N3,P3,R3,T3,V3,X3,Z3,AB3,AD3,AF3,AH3,AJ3,AL3,AN3,AP3,AR3,AT3,AV3,AX3,AZ3,BB3,BD3,BF3,BH3),"?")</f>
        <v>121.2</v>
      </c>
      <c r="BT3" s="28">
        <f>IF(SUM(C3,E3,G3,I3,K3,M3,O3,Q3,S3,U3,W3,Y3,AA3,AC3,AE3,AG3,AI3,AK3,AM3,AO3,AQ3,AS3,AU3,AW3,AY3,BA3,BC3,BE3,BG3,BI3)&gt;0,AVERAGE(C3,E3,G3,I3,K3,M3,O3,Q3,S3,U3,W3,Y3,AA3,AC3,AE3,AG3,AI3,AK3,AM3,AO3,AQ3,AS3,AU3,AW3,AY3,BA3,BC3,BE3,BG3,BI3),"?")</f>
        <v>500.15787972237257</v>
      </c>
      <c r="BU3" s="22">
        <f>IF(COUNT(B3,D3,F3,H3,J3,L3,N3,P3,R3,T3,V3,X3,Z3,AB3,AD3,AF3,AH3,AJ3,AL3,AN3,AP3,AR3,AT3,AV3,AX3,AZ3,BB3,BD3,BF3,BH3)&gt;1,STDEV(B3,D3,F3,H3,J3,L3,N3,P3,R3,T3,V3,X3,Z3,AB3,AD3,AF3,AH3,AJ3,AL3,AN3,AP3,AR3,AT3,AV3,AX3,AZ3,BB3,BD3,BF3,BH3),"?")</f>
        <v>8.5264294989168832</v>
      </c>
      <c r="BV3" s="29">
        <f>IF(COUNT(C3,E3,G3,I3,K3,M3,O3,Q3,S3,U3,W3,Y3,AA3,AC3,AE3,AG3,AI3,AK3,AM3,AO3,AQ3,AS3,AU3,AW3,AY3,BA3,BC3,BE3,BG3,BI3)&gt;1,STDEV(C3,E3,G3,I3,K3,M3,O3,Q3,S3,U3,W3,Y3,AA3,AC3,AE3,AG3,AI3,AK3,AM3,AO3,AQ3,AS3,AU3,AW3,AY3,BA3,BC3,BE3,BG3,BI3),"?")</f>
        <v>27.320215487817357</v>
      </c>
    </row>
    <row r="4" spans="1:74" ht="16.5" customHeight="1" x14ac:dyDescent="0.2">
      <c r="A4" s="13" t="s">
        <v>25</v>
      </c>
      <c r="B4" s="14">
        <v>23.7</v>
      </c>
      <c r="C4" s="2" t="s">
        <v>3</v>
      </c>
      <c r="D4" s="14">
        <v>23.7</v>
      </c>
      <c r="E4" s="2" t="s">
        <v>3</v>
      </c>
      <c r="F4" s="14">
        <v>26.8</v>
      </c>
      <c r="G4" s="2" t="s">
        <v>3</v>
      </c>
      <c r="H4" s="14">
        <v>25.1</v>
      </c>
      <c r="I4" s="2" t="s">
        <v>3</v>
      </c>
      <c r="J4" s="14"/>
      <c r="K4" s="2" t="s">
        <v>3</v>
      </c>
      <c r="L4" s="14"/>
      <c r="M4" s="2" t="s">
        <v>3</v>
      </c>
      <c r="N4" s="14"/>
      <c r="O4" s="2" t="s">
        <v>3</v>
      </c>
      <c r="P4" s="14"/>
      <c r="Q4" s="2" t="s">
        <v>3</v>
      </c>
      <c r="R4" s="14"/>
      <c r="S4" s="2" t="s">
        <v>3</v>
      </c>
      <c r="T4" s="14"/>
      <c r="U4" s="2" t="s">
        <v>3</v>
      </c>
      <c r="V4" s="14"/>
      <c r="W4" s="2" t="s">
        <v>3</v>
      </c>
      <c r="X4" s="14"/>
      <c r="Y4" s="2" t="s">
        <v>3</v>
      </c>
      <c r="Z4" s="14"/>
      <c r="AA4" s="2" t="s">
        <v>3</v>
      </c>
      <c r="AB4" s="14"/>
      <c r="AC4" s="2" t="s">
        <v>3</v>
      </c>
      <c r="AD4" s="14"/>
      <c r="AE4" s="2" t="s">
        <v>3</v>
      </c>
      <c r="AF4" s="14"/>
      <c r="AG4" s="2" t="s">
        <v>3</v>
      </c>
      <c r="AH4" s="14"/>
      <c r="AI4" s="2" t="s">
        <v>3</v>
      </c>
      <c r="AJ4" s="14"/>
      <c r="AK4" s="2" t="s">
        <v>3</v>
      </c>
      <c r="AL4" s="14"/>
      <c r="AM4" s="2" t="s">
        <v>3</v>
      </c>
      <c r="AN4" s="14"/>
      <c r="AO4" s="2" t="s">
        <v>3</v>
      </c>
      <c r="AP4" s="14"/>
      <c r="AQ4" s="2" t="s">
        <v>3</v>
      </c>
      <c r="AR4" s="14"/>
      <c r="AS4" s="2" t="s">
        <v>3</v>
      </c>
      <c r="AT4" s="14"/>
      <c r="AU4" s="2" t="s">
        <v>3</v>
      </c>
      <c r="AV4" s="14"/>
      <c r="AW4" s="2" t="s">
        <v>3</v>
      </c>
      <c r="AX4" s="14"/>
      <c r="AY4" s="2" t="s">
        <v>3</v>
      </c>
      <c r="AZ4" s="14"/>
      <c r="BA4" s="2" t="s">
        <v>3</v>
      </c>
      <c r="BB4" s="14"/>
      <c r="BC4" s="2" t="s">
        <v>3</v>
      </c>
      <c r="BD4" s="14"/>
      <c r="BE4" s="2" t="s">
        <v>3</v>
      </c>
      <c r="BF4" s="14"/>
      <c r="BG4" s="2" t="s">
        <v>3</v>
      </c>
      <c r="BH4" s="14"/>
      <c r="BI4" s="2" t="s">
        <v>3</v>
      </c>
      <c r="BK4" s="56" t="s">
        <v>25</v>
      </c>
      <c r="BL4" s="30">
        <f t="shared" ref="BL4:BL35" si="16">COUNT(B4,D4,F4,H4,J4,L4,N4,P4,R4,T4,V4,X4,Z4,AB4,AD4,AF4,AH4,AJ4,AL4,AN4,AP4,AR4,AT4,AV4,AX4,AZ4,BB4,BD4,BF4,BH4)</f>
        <v>4</v>
      </c>
      <c r="BM4" s="31">
        <f t="shared" ref="BM4:BM35" si="17">IF(SUM(B4,D4,F4,H4,J4,L4,N4,P4,R4,T4,V4,X4,Z4,AB4,AD4,AF4,AH4,AJ4,AL4,AN4,AP4,AR4,AT4,AV4,AX4,AZ4,BB4,BD4,BF4,BH4)&gt;0,MIN(B4,D4,F4,H4,J4,L4,N4,P4,R4,T4,V4,X4,Z4,AB4,AD4,AF4,AH4,AJ4,AL4,AN4,AP4,AR4,AT4,AV4,AX4,AZ4,BB4,BD4,BF4,BH4),"")</f>
        <v>23.7</v>
      </c>
      <c r="BN4" s="32" t="str">
        <f t="shared" ref="BN4:BN35" si="18">IF(COUNT(BM4)&gt;0,"–","?")</f>
        <v>–</v>
      </c>
      <c r="BO4" s="33">
        <f t="shared" ref="BO4:BO35" si="19">IF(SUM(B4,D4,F4,H4,J4,L4,N4,P4,R4,T4,V4,X4,Z4,AB4,AD4,AF4,AH4,AJ4,AL4,AN4,AP4,AR4,AT4,AV4,AX4,AZ4,BB4,BD4,BF4,BH4)&gt;0,MAX(B4,D4,F4,H4,J4,L4,N4,P4,R4,T4,V4,X4,Z4,AB4,AD4,AF4,AH4,AJ4,AL4,AN4,AP4,AR4,AT4,AV4,AX4,AZ4,BB4,BD4,BF4,BH4),"")</f>
        <v>26.8</v>
      </c>
      <c r="BP4" s="34" t="str">
        <f t="shared" ref="BP4:BP35" si="20">IF(SUM(C4,E4,G4,I4,K4,M4,O4,Q4,S4,U4,W4,Y4,AA4,AC4,AE4,AG4,AI4,AK4,AM4,AO4,AQ4,AS4,AU4,AW4,AY4,BA4,BC4,BE4,BG4,BI4)&gt;0,MIN(C4,E4,G4,I4,K4,M4,O4,Q4,S4,U4,W4,Y4,AA4,AC4,AE4,AG4,AI4,AK4,AM4,AO4,AQ4,AS4,AU4,AW4,AY4,BA4,BC4,BE4,BG4,BI4),"")</f>
        <v/>
      </c>
      <c r="BQ4" s="6" t="s">
        <v>3</v>
      </c>
      <c r="BR4" s="36" t="str">
        <f t="shared" ref="BR4:BR35" si="21">IF(SUM(C4,E4,G4,I4,K4,M4,O4,Q4,S4,U4,W4,Y4,AA4,AC4,AE4,AG4,AI4,AK4,AM4,AO4,AQ4,AS4,AU4,AW4,AY4,BA4,BC4,BE4,BG4,BI4)&gt;0,MAX(C4,E4,G4,I4,K4,M4,O4,Q4,S4,U4,W4,Y4,AA4,AC4,AE4,AG4,AI4,AK4,AM4,AO4,AQ4,AS4,AU4,AW4,AY4,BA4,BC4,BE4,BG4,BI4),"")</f>
        <v/>
      </c>
      <c r="BS4" s="37">
        <f t="shared" ref="BS4:BT35" si="22">IF(SUM(B4,D4,F4,H4,J4,L4,N4,P4,R4,T4,V4,X4,Z4,AB4,AD4,AF4,AH4,AJ4,AL4,AN4,AP4,AR4,AT4,AV4,AX4,AZ4,BB4,BD4,BF4,BH4)&gt;0,AVERAGE(B4,D4,F4,H4,J4,L4,N4,P4,R4,T4,V4,X4,Z4,AB4,AD4,AF4,AH4,AJ4,AL4,AN4,AP4,AR4,AT4,AV4,AX4,AZ4,BB4,BD4,BF4,BH4),"?")</f>
        <v>24.825000000000003</v>
      </c>
      <c r="BT4" s="38" t="s">
        <v>3</v>
      </c>
      <c r="BU4" s="32">
        <f t="shared" ref="BU4:BV35" si="23">IF(COUNT(B4,D4,F4,H4,J4,L4,N4,P4,R4,T4,V4,X4,Z4,AB4,AD4,AF4,AH4,AJ4,AL4,AN4,AP4,AR4,AT4,AV4,AX4,AZ4,BB4,BD4,BF4,BH4)&gt;1,STDEV(B4,D4,F4,H4,J4,L4,N4,P4,R4,T4,V4,X4,Z4,AB4,AD4,AF4,AH4,AJ4,AL4,AN4,AP4,AR4,AT4,AV4,AX4,AZ4,BB4,BD4,BF4,BH4),"?")</f>
        <v>1.4728091073410257</v>
      </c>
      <c r="BV4" s="39" t="s">
        <v>3</v>
      </c>
    </row>
    <row r="5" spans="1:74" ht="16.5" customHeight="1" x14ac:dyDescent="0.2">
      <c r="A5" s="16" t="s">
        <v>18</v>
      </c>
      <c r="B5" s="17"/>
      <c r="C5" s="3"/>
      <c r="D5" s="17"/>
      <c r="E5" s="3"/>
      <c r="F5" s="17"/>
      <c r="G5" s="3"/>
      <c r="H5" s="17"/>
      <c r="I5" s="3"/>
      <c r="J5" s="17"/>
      <c r="K5" s="3"/>
      <c r="L5" s="17"/>
      <c r="M5" s="3"/>
      <c r="N5" s="17"/>
      <c r="O5" s="3"/>
      <c r="P5" s="17"/>
      <c r="Q5" s="3"/>
      <c r="R5" s="17"/>
      <c r="S5" s="3"/>
      <c r="T5" s="17"/>
      <c r="U5" s="3"/>
      <c r="V5" s="17"/>
      <c r="W5" s="3"/>
      <c r="X5" s="17"/>
      <c r="Y5" s="3"/>
      <c r="Z5" s="17"/>
      <c r="AA5" s="3"/>
      <c r="AB5" s="17"/>
      <c r="AC5" s="3"/>
      <c r="AD5" s="17"/>
      <c r="AE5" s="3"/>
      <c r="AF5" s="17"/>
      <c r="AG5" s="3"/>
      <c r="AH5" s="17"/>
      <c r="AI5" s="3"/>
      <c r="AJ5" s="17"/>
      <c r="AK5" s="3"/>
      <c r="AL5" s="17"/>
      <c r="AM5" s="3"/>
      <c r="AN5" s="17"/>
      <c r="AO5" s="3"/>
      <c r="AP5" s="17"/>
      <c r="AQ5" s="3"/>
      <c r="AR5" s="17"/>
      <c r="AS5" s="3"/>
      <c r="AT5" s="17"/>
      <c r="AU5" s="3"/>
      <c r="AV5" s="17"/>
      <c r="AW5" s="3"/>
      <c r="AX5" s="17"/>
      <c r="AY5" s="3"/>
      <c r="AZ5" s="17"/>
      <c r="BA5" s="3"/>
      <c r="BB5" s="17"/>
      <c r="BC5" s="3"/>
      <c r="BD5" s="17"/>
      <c r="BE5" s="3"/>
      <c r="BF5" s="17"/>
      <c r="BG5" s="3"/>
      <c r="BH5" s="17"/>
      <c r="BI5" s="3"/>
      <c r="BK5" s="56" t="s">
        <v>18</v>
      </c>
      <c r="BL5" s="30"/>
      <c r="BM5" s="31"/>
      <c r="BN5" s="32"/>
      <c r="BO5" s="33"/>
      <c r="BP5" s="34"/>
      <c r="BQ5" s="35"/>
      <c r="BR5" s="36"/>
      <c r="BS5" s="37"/>
      <c r="BT5" s="38"/>
      <c r="BU5" s="32"/>
      <c r="BV5" s="39"/>
    </row>
    <row r="6" spans="1:74" ht="16.5" customHeight="1" x14ac:dyDescent="0.2">
      <c r="A6" s="10" t="s">
        <v>19</v>
      </c>
      <c r="B6" s="18">
        <v>4.9000000000000004</v>
      </c>
      <c r="C6" s="4">
        <f>IF(AND((B6&gt;0),(B$4&gt;0)),(B6/B$4*100),"")</f>
        <v>20.67510548523207</v>
      </c>
      <c r="D6" s="18"/>
      <c r="E6" s="4" t="str">
        <f>IF(AND((D6&gt;0),(D$4&gt;0)),(D6/D$4*100),"")</f>
        <v/>
      </c>
      <c r="F6" s="18">
        <v>4.9000000000000004</v>
      </c>
      <c r="G6" s="4">
        <f>IF(AND((F6&gt;0),(F$4&gt;0)),(F6/F$4*100),"")</f>
        <v>18.28358208955224</v>
      </c>
      <c r="H6" s="18">
        <v>5.0999999999999996</v>
      </c>
      <c r="I6" s="4">
        <f>IF(AND((H6&gt;0),(H$4&gt;0)),(H6/H$4*100),"")</f>
        <v>20.318725099601593</v>
      </c>
      <c r="J6" s="18"/>
      <c r="K6" s="4" t="str">
        <f>IF(AND((J6&gt;0),(J$4&gt;0)),(J6/J$4*100),"")</f>
        <v/>
      </c>
      <c r="L6" s="18"/>
      <c r="M6" s="4" t="str">
        <f>IF(AND((L6&gt;0),(L$4&gt;0)),(L6/L$4*100),"")</f>
        <v/>
      </c>
      <c r="N6" s="18"/>
      <c r="O6" s="4" t="str">
        <f>IF(AND((N6&gt;0),(N$4&gt;0)),(N6/N$4*100),"")</f>
        <v/>
      </c>
      <c r="P6" s="18"/>
      <c r="Q6" s="4" t="str">
        <f>IF(AND((P6&gt;0),(P$4&gt;0)),(P6/P$4*100),"")</f>
        <v/>
      </c>
      <c r="R6" s="18"/>
      <c r="S6" s="4" t="str">
        <f>IF(AND((R6&gt;0),(R$4&gt;0)),(R6/R$4*100),"")</f>
        <v/>
      </c>
      <c r="T6" s="18"/>
      <c r="U6" s="4" t="str">
        <f>IF(AND((T6&gt;0),(T$4&gt;0)),(T6/T$4*100),"")</f>
        <v/>
      </c>
      <c r="V6" s="18"/>
      <c r="W6" s="4" t="str">
        <f>IF(AND((V6&gt;0),(V$4&gt;0)),(V6/V$4*100),"")</f>
        <v/>
      </c>
      <c r="X6" s="18"/>
      <c r="Y6" s="4" t="str">
        <f>IF(AND((X6&gt;0),(X$4&gt;0)),(X6/X$4*100),"")</f>
        <v/>
      </c>
      <c r="Z6" s="18"/>
      <c r="AA6" s="4" t="str">
        <f>IF(AND((Z6&gt;0),(Z$4&gt;0)),(Z6/Z$4*100),"")</f>
        <v/>
      </c>
      <c r="AB6" s="18"/>
      <c r="AC6" s="4" t="str">
        <f>IF(AND((AB6&gt;0),(AB$4&gt;0)),(AB6/AB$4*100),"")</f>
        <v/>
      </c>
      <c r="AD6" s="18"/>
      <c r="AE6" s="4" t="str">
        <f t="shared" ref="AE6:AE10" si="24">IF(AND((AD6&gt;0),(AD$4&gt;0)),(AD6/AD$4*100),"")</f>
        <v/>
      </c>
      <c r="AF6" s="18"/>
      <c r="AG6" s="4" t="str">
        <f t="shared" ref="AG6:AG10" si="25">IF(AND((AF6&gt;0),(AF$4&gt;0)),(AF6/AF$4*100),"")</f>
        <v/>
      </c>
      <c r="AH6" s="18"/>
      <c r="AI6" s="4" t="str">
        <f t="shared" ref="AI6:AI10" si="26">IF(AND((AH6&gt;0),(AH$4&gt;0)),(AH6/AH$4*100),"")</f>
        <v/>
      </c>
      <c r="AJ6" s="18"/>
      <c r="AK6" s="4" t="str">
        <f t="shared" ref="AK6:AK10" si="27">IF(AND((AJ6&gt;0),(AJ$4&gt;0)),(AJ6/AJ$4*100),"")</f>
        <v/>
      </c>
      <c r="AL6" s="18"/>
      <c r="AM6" s="4" t="str">
        <f t="shared" ref="AM6:AM10" si="28">IF(AND((AL6&gt;0),(AL$4&gt;0)),(AL6/AL$4*100),"")</f>
        <v/>
      </c>
      <c r="AN6" s="18"/>
      <c r="AO6" s="4" t="str">
        <f t="shared" ref="AO6:AO10" si="29">IF(AND((AN6&gt;0),(AN$4&gt;0)),(AN6/AN$4*100),"")</f>
        <v/>
      </c>
      <c r="AP6" s="18"/>
      <c r="AQ6" s="4" t="str">
        <f t="shared" ref="AQ6:AQ10" si="30">IF(AND((AP6&gt;0),(AP$4&gt;0)),(AP6/AP$4*100),"")</f>
        <v/>
      </c>
      <c r="AR6" s="18"/>
      <c r="AS6" s="4" t="str">
        <f t="shared" ref="AS6:AS10" si="31">IF(AND((AR6&gt;0),(AR$4&gt;0)),(AR6/AR$4*100),"")</f>
        <v/>
      </c>
      <c r="AT6" s="18"/>
      <c r="AU6" s="4" t="str">
        <f t="shared" ref="AU6:AU10" si="32">IF(AND((AT6&gt;0),(AT$4&gt;0)),(AT6/AT$4*100),"")</f>
        <v/>
      </c>
      <c r="AV6" s="18"/>
      <c r="AW6" s="4" t="str">
        <f t="shared" ref="AW6:AW10" si="33">IF(AND((AV6&gt;0),(AV$4&gt;0)),(AV6/AV$4*100),"")</f>
        <v/>
      </c>
      <c r="AX6" s="18"/>
      <c r="AY6" s="4" t="str">
        <f t="shared" ref="AY6:AY10" si="34">IF(AND((AX6&gt;0),(AX$4&gt;0)),(AX6/AX$4*100),"")</f>
        <v/>
      </c>
      <c r="AZ6" s="18"/>
      <c r="BA6" s="4" t="str">
        <f t="shared" ref="BA6:BA10" si="35">IF(AND((AZ6&gt;0),(AZ$4&gt;0)),(AZ6/AZ$4*100),"")</f>
        <v/>
      </c>
      <c r="BB6" s="18"/>
      <c r="BC6" s="4" t="str">
        <f t="shared" ref="BC6:BC10" si="36">IF(AND((BB6&gt;0),(BB$4&gt;0)),(BB6/BB$4*100),"")</f>
        <v/>
      </c>
      <c r="BD6" s="18"/>
      <c r="BE6" s="4" t="str">
        <f t="shared" ref="BE6:BE10" si="37">IF(AND((BD6&gt;0),(BD$4&gt;0)),(BD6/BD$4*100),"")</f>
        <v/>
      </c>
      <c r="BF6" s="18"/>
      <c r="BG6" s="4" t="str">
        <f t="shared" ref="BG6:BG10" si="38">IF(AND((BF6&gt;0),(BF$4&gt;0)),(BF6/BF$4*100),"")</f>
        <v/>
      </c>
      <c r="BH6" s="18"/>
      <c r="BI6" s="4" t="str">
        <f t="shared" ref="BI6:BI10" si="39">IF(AND((BH6&gt;0),(BH$4&gt;0)),(BH6/BH$4*100),"")</f>
        <v/>
      </c>
      <c r="BK6" s="57" t="s">
        <v>19</v>
      </c>
      <c r="BL6" s="30">
        <f t="shared" si="16"/>
        <v>3</v>
      </c>
      <c r="BM6" s="31">
        <f t="shared" si="17"/>
        <v>4.9000000000000004</v>
      </c>
      <c r="BN6" s="32" t="str">
        <f t="shared" si="18"/>
        <v>–</v>
      </c>
      <c r="BO6" s="33">
        <f t="shared" si="19"/>
        <v>5.0999999999999996</v>
      </c>
      <c r="BP6" s="34">
        <f t="shared" si="20"/>
        <v>18.28358208955224</v>
      </c>
      <c r="BQ6" s="35" t="str">
        <f t="shared" ref="BQ6:BQ34" si="40">IF(COUNT(BP6)&gt;0,"–","?")</f>
        <v>–</v>
      </c>
      <c r="BR6" s="36">
        <f t="shared" si="21"/>
        <v>20.67510548523207</v>
      </c>
      <c r="BS6" s="37">
        <f t="shared" si="22"/>
        <v>4.9666666666666668</v>
      </c>
      <c r="BT6" s="38">
        <f t="shared" si="22"/>
        <v>19.759137558128632</v>
      </c>
      <c r="BU6" s="32">
        <f t="shared" si="23"/>
        <v>0.11547005383792475</v>
      </c>
      <c r="BV6" s="39">
        <f t="shared" si="23"/>
        <v>1.2902324210969931</v>
      </c>
    </row>
    <row r="7" spans="1:74" ht="16.5" customHeight="1" x14ac:dyDescent="0.2">
      <c r="A7" s="10" t="s">
        <v>20</v>
      </c>
      <c r="B7" s="19">
        <v>4.5</v>
      </c>
      <c r="C7" s="4">
        <f>IF(AND((B7&gt;0),(B$4&gt;0)),(B7/B$4*100),"")</f>
        <v>18.9873417721519</v>
      </c>
      <c r="D7" s="19">
        <v>2.9</v>
      </c>
      <c r="E7" s="4">
        <f>IF(AND((D7&gt;0),(D$4&gt;0)),(D7/D$4*100),"")</f>
        <v>12.236286919831224</v>
      </c>
      <c r="F7" s="19">
        <v>3.9</v>
      </c>
      <c r="G7" s="4">
        <f>IF(AND((F7&gt;0),(F$4&gt;0)),(F7/F$4*100),"")</f>
        <v>14.55223880597015</v>
      </c>
      <c r="H7" s="19">
        <v>3.5</v>
      </c>
      <c r="I7" s="4">
        <f>IF(AND((H7&gt;0),(H$4&gt;0)),(H7/H$4*100),"")</f>
        <v>13.944223107569719</v>
      </c>
      <c r="J7" s="19"/>
      <c r="K7" s="4" t="str">
        <f>IF(AND((J7&gt;0),(J$4&gt;0)),(J7/J$4*100),"")</f>
        <v/>
      </c>
      <c r="L7" s="19"/>
      <c r="M7" s="4" t="str">
        <f>IF(AND((L7&gt;0),(L$4&gt;0)),(L7/L$4*100),"")</f>
        <v/>
      </c>
      <c r="N7" s="19"/>
      <c r="O7" s="4" t="str">
        <f>IF(AND((N7&gt;0),(N$4&gt;0)),(N7/N$4*100),"")</f>
        <v/>
      </c>
      <c r="P7" s="19"/>
      <c r="Q7" s="4" t="str">
        <f>IF(AND((P7&gt;0),(P$4&gt;0)),(P7/P$4*100),"")</f>
        <v/>
      </c>
      <c r="R7" s="19"/>
      <c r="S7" s="4" t="str">
        <f>IF(AND((R7&gt;0),(R$4&gt;0)),(R7/R$4*100),"")</f>
        <v/>
      </c>
      <c r="T7" s="19"/>
      <c r="U7" s="4" t="str">
        <f>IF(AND((T7&gt;0),(T$4&gt;0)),(T7/T$4*100),"")</f>
        <v/>
      </c>
      <c r="V7" s="19"/>
      <c r="W7" s="4" t="str">
        <f>IF(AND((V7&gt;0),(V$4&gt;0)),(V7/V$4*100),"")</f>
        <v/>
      </c>
      <c r="X7" s="19"/>
      <c r="Y7" s="4" t="str">
        <f>IF(AND((X7&gt;0),(X$4&gt;0)),(X7/X$4*100),"")</f>
        <v/>
      </c>
      <c r="Z7" s="19"/>
      <c r="AA7" s="4" t="str">
        <f>IF(AND((Z7&gt;0),(Z$4&gt;0)),(Z7/Z$4*100),"")</f>
        <v/>
      </c>
      <c r="AB7" s="19"/>
      <c r="AC7" s="4" t="str">
        <f>IF(AND((AB7&gt;0),(AB$4&gt;0)),(AB7/AB$4*100),"")</f>
        <v/>
      </c>
      <c r="AD7" s="19"/>
      <c r="AE7" s="4" t="str">
        <f t="shared" si="24"/>
        <v/>
      </c>
      <c r="AF7" s="19"/>
      <c r="AG7" s="4" t="str">
        <f t="shared" si="25"/>
        <v/>
      </c>
      <c r="AH7" s="19"/>
      <c r="AI7" s="4" t="str">
        <f t="shared" si="26"/>
        <v/>
      </c>
      <c r="AJ7" s="19"/>
      <c r="AK7" s="4" t="str">
        <f t="shared" si="27"/>
        <v/>
      </c>
      <c r="AL7" s="19"/>
      <c r="AM7" s="4" t="str">
        <f t="shared" si="28"/>
        <v/>
      </c>
      <c r="AN7" s="19"/>
      <c r="AO7" s="4" t="str">
        <f t="shared" si="29"/>
        <v/>
      </c>
      <c r="AP7" s="19"/>
      <c r="AQ7" s="4" t="str">
        <f t="shared" si="30"/>
        <v/>
      </c>
      <c r="AR7" s="19"/>
      <c r="AS7" s="4" t="str">
        <f t="shared" si="31"/>
        <v/>
      </c>
      <c r="AT7" s="19"/>
      <c r="AU7" s="4" t="str">
        <f t="shared" si="32"/>
        <v/>
      </c>
      <c r="AV7" s="19"/>
      <c r="AW7" s="4" t="str">
        <f t="shared" si="33"/>
        <v/>
      </c>
      <c r="AX7" s="19"/>
      <c r="AY7" s="4" t="str">
        <f t="shared" si="34"/>
        <v/>
      </c>
      <c r="AZ7" s="19"/>
      <c r="BA7" s="4" t="str">
        <f t="shared" si="35"/>
        <v/>
      </c>
      <c r="BB7" s="19"/>
      <c r="BC7" s="4" t="str">
        <f t="shared" si="36"/>
        <v/>
      </c>
      <c r="BD7" s="19"/>
      <c r="BE7" s="4" t="str">
        <f t="shared" si="37"/>
        <v/>
      </c>
      <c r="BF7" s="19"/>
      <c r="BG7" s="4" t="str">
        <f t="shared" si="38"/>
        <v/>
      </c>
      <c r="BH7" s="19"/>
      <c r="BI7" s="4" t="str">
        <f t="shared" si="39"/>
        <v/>
      </c>
      <c r="BK7" s="57" t="s">
        <v>20</v>
      </c>
      <c r="BL7" s="30">
        <f t="shared" si="16"/>
        <v>4</v>
      </c>
      <c r="BM7" s="31">
        <f t="shared" si="17"/>
        <v>2.9</v>
      </c>
      <c r="BN7" s="32" t="str">
        <f t="shared" si="18"/>
        <v>–</v>
      </c>
      <c r="BO7" s="33">
        <f t="shared" si="19"/>
        <v>4.5</v>
      </c>
      <c r="BP7" s="34">
        <f t="shared" si="20"/>
        <v>12.236286919831224</v>
      </c>
      <c r="BQ7" s="35" t="str">
        <f t="shared" si="40"/>
        <v>–</v>
      </c>
      <c r="BR7" s="36">
        <f t="shared" si="21"/>
        <v>18.9873417721519</v>
      </c>
      <c r="BS7" s="37">
        <f t="shared" si="22"/>
        <v>3.7</v>
      </c>
      <c r="BT7" s="38">
        <f t="shared" si="22"/>
        <v>14.930022651380748</v>
      </c>
      <c r="BU7" s="32">
        <f t="shared" si="23"/>
        <v>0.67330032922413663</v>
      </c>
      <c r="BV7" s="39">
        <f t="shared" si="23"/>
        <v>2.8770686478679042</v>
      </c>
    </row>
    <row r="8" spans="1:74" ht="16.5" customHeight="1" x14ac:dyDescent="0.2">
      <c r="A8" s="10" t="s">
        <v>21</v>
      </c>
      <c r="B8" s="19">
        <v>8.1999999999999993</v>
      </c>
      <c r="C8" s="4">
        <f>IF(AND((B8&gt;0),(B$4&gt;0)),(B8/B$4*100),"")</f>
        <v>34.599156118143462</v>
      </c>
      <c r="D8" s="19">
        <v>6.9</v>
      </c>
      <c r="E8" s="4">
        <f>IF(AND((D8&gt;0),(D$4&gt;0)),(D8/D$4*100),"")</f>
        <v>29.11392405063291</v>
      </c>
      <c r="F8" s="19">
        <v>8.5</v>
      </c>
      <c r="G8" s="4">
        <f>IF(AND((F8&gt;0),(F$4&gt;0)),(F8/F$4*100),"")</f>
        <v>31.71641791044776</v>
      </c>
      <c r="H8" s="19">
        <v>10</v>
      </c>
      <c r="I8" s="4">
        <f>IF(AND((H8&gt;0),(H$4&gt;0)),(H8/H$4*100),"")</f>
        <v>39.840637450199203</v>
      </c>
      <c r="J8" s="19"/>
      <c r="K8" s="4" t="str">
        <f>IF(AND((J8&gt;0),(J$4&gt;0)),(J8/J$4*100),"")</f>
        <v/>
      </c>
      <c r="L8" s="19"/>
      <c r="M8" s="4" t="str">
        <f>IF(AND((L8&gt;0),(L$4&gt;0)),(L8/L$4*100),"")</f>
        <v/>
      </c>
      <c r="N8" s="19"/>
      <c r="O8" s="4" t="str">
        <f>IF(AND((N8&gt;0),(N$4&gt;0)),(N8/N$4*100),"")</f>
        <v/>
      </c>
      <c r="P8" s="19"/>
      <c r="Q8" s="4" t="str">
        <f>IF(AND((P8&gt;0),(P$4&gt;0)),(P8/P$4*100),"")</f>
        <v/>
      </c>
      <c r="R8" s="19"/>
      <c r="S8" s="4" t="str">
        <f>IF(AND((R8&gt;0),(R$4&gt;0)),(R8/R$4*100),"")</f>
        <v/>
      </c>
      <c r="T8" s="19"/>
      <c r="U8" s="4" t="str">
        <f>IF(AND((T8&gt;0),(T$4&gt;0)),(T8/T$4*100),"")</f>
        <v/>
      </c>
      <c r="V8" s="19"/>
      <c r="W8" s="4" t="str">
        <f>IF(AND((V8&gt;0),(V$4&gt;0)),(V8/V$4*100),"")</f>
        <v/>
      </c>
      <c r="X8" s="19"/>
      <c r="Y8" s="4" t="str">
        <f>IF(AND((X8&gt;0),(X$4&gt;0)),(X8/X$4*100),"")</f>
        <v/>
      </c>
      <c r="Z8" s="19"/>
      <c r="AA8" s="4" t="str">
        <f>IF(AND((Z8&gt;0),(Z$4&gt;0)),(Z8/Z$4*100),"")</f>
        <v/>
      </c>
      <c r="AB8" s="19"/>
      <c r="AC8" s="4" t="str">
        <f>IF(AND((AB8&gt;0),(AB$4&gt;0)),(AB8/AB$4*100),"")</f>
        <v/>
      </c>
      <c r="AD8" s="19"/>
      <c r="AE8" s="4" t="str">
        <f t="shared" si="24"/>
        <v/>
      </c>
      <c r="AF8" s="19"/>
      <c r="AG8" s="4" t="str">
        <f t="shared" si="25"/>
        <v/>
      </c>
      <c r="AH8" s="19"/>
      <c r="AI8" s="4" t="str">
        <f t="shared" si="26"/>
        <v/>
      </c>
      <c r="AJ8" s="19"/>
      <c r="AK8" s="4" t="str">
        <f t="shared" si="27"/>
        <v/>
      </c>
      <c r="AL8" s="19"/>
      <c r="AM8" s="4" t="str">
        <f t="shared" si="28"/>
        <v/>
      </c>
      <c r="AN8" s="19"/>
      <c r="AO8" s="4" t="str">
        <f t="shared" si="29"/>
        <v/>
      </c>
      <c r="AP8" s="19"/>
      <c r="AQ8" s="4" t="str">
        <f t="shared" si="30"/>
        <v/>
      </c>
      <c r="AR8" s="19"/>
      <c r="AS8" s="4" t="str">
        <f t="shared" si="31"/>
        <v/>
      </c>
      <c r="AT8" s="19"/>
      <c r="AU8" s="4" t="str">
        <f t="shared" si="32"/>
        <v/>
      </c>
      <c r="AV8" s="19"/>
      <c r="AW8" s="4" t="str">
        <f t="shared" si="33"/>
        <v/>
      </c>
      <c r="AX8" s="19"/>
      <c r="AY8" s="4" t="str">
        <f t="shared" si="34"/>
        <v/>
      </c>
      <c r="AZ8" s="19"/>
      <c r="BA8" s="4" t="str">
        <f t="shared" si="35"/>
        <v/>
      </c>
      <c r="BB8" s="19"/>
      <c r="BC8" s="4" t="str">
        <f t="shared" si="36"/>
        <v/>
      </c>
      <c r="BD8" s="19"/>
      <c r="BE8" s="4" t="str">
        <f t="shared" si="37"/>
        <v/>
      </c>
      <c r="BF8" s="19"/>
      <c r="BG8" s="4" t="str">
        <f t="shared" si="38"/>
        <v/>
      </c>
      <c r="BH8" s="19"/>
      <c r="BI8" s="4" t="str">
        <f t="shared" si="39"/>
        <v/>
      </c>
      <c r="BK8" s="57" t="s">
        <v>21</v>
      </c>
      <c r="BL8" s="30">
        <f t="shared" si="16"/>
        <v>4</v>
      </c>
      <c r="BM8" s="31">
        <f t="shared" si="17"/>
        <v>6.9</v>
      </c>
      <c r="BN8" s="32" t="str">
        <f t="shared" si="18"/>
        <v>–</v>
      </c>
      <c r="BO8" s="33">
        <f t="shared" si="19"/>
        <v>10</v>
      </c>
      <c r="BP8" s="34">
        <f t="shared" si="20"/>
        <v>29.11392405063291</v>
      </c>
      <c r="BQ8" s="35" t="str">
        <f t="shared" si="40"/>
        <v>–</v>
      </c>
      <c r="BR8" s="36">
        <f t="shared" si="21"/>
        <v>39.840637450199203</v>
      </c>
      <c r="BS8" s="37">
        <f t="shared" si="22"/>
        <v>8.4</v>
      </c>
      <c r="BT8" s="38">
        <f t="shared" si="22"/>
        <v>33.817533882355832</v>
      </c>
      <c r="BU8" s="32">
        <f t="shared" si="23"/>
        <v>1.2727922061357873</v>
      </c>
      <c r="BV8" s="39">
        <f t="shared" si="23"/>
        <v>4.5980917666982384</v>
      </c>
    </row>
    <row r="9" spans="1:74" ht="16.5" customHeight="1" x14ac:dyDescent="0.2">
      <c r="A9" s="10" t="s">
        <v>23</v>
      </c>
      <c r="B9" s="19">
        <v>2.2000000000000002</v>
      </c>
      <c r="C9" s="4">
        <f>IF(AND((B9&gt;0),(B$4&gt;0)),(B9/B$4*100),"")</f>
        <v>9.2827004219409286</v>
      </c>
      <c r="D9" s="19">
        <v>2.4</v>
      </c>
      <c r="E9" s="4">
        <f>IF(AND((D9&gt;0),(D$4&gt;0)),(D9/D$4*100),"")</f>
        <v>10.126582278481013</v>
      </c>
      <c r="F9" s="19">
        <v>3.6</v>
      </c>
      <c r="G9" s="4">
        <f>IF(AND((F9&gt;0),(F$4&gt;0)),(F9/F$4*100),"")</f>
        <v>13.432835820895523</v>
      </c>
      <c r="H9" s="19">
        <v>2.4</v>
      </c>
      <c r="I9" s="4">
        <f>IF(AND((H9&gt;0),(H$4&gt;0)),(H9/H$4*100),"")</f>
        <v>9.5617529880478074</v>
      </c>
      <c r="J9" s="19"/>
      <c r="K9" s="4" t="str">
        <f>IF(AND((J9&gt;0),(J$4&gt;0)),(J9/J$4*100),"")</f>
        <v/>
      </c>
      <c r="L9" s="19"/>
      <c r="M9" s="4" t="str">
        <f>IF(AND((L9&gt;0),(L$4&gt;0)),(L9/L$4*100),"")</f>
        <v/>
      </c>
      <c r="N9" s="19"/>
      <c r="O9" s="4" t="str">
        <f>IF(AND((N9&gt;0),(N$4&gt;0)),(N9/N$4*100),"")</f>
        <v/>
      </c>
      <c r="P9" s="19"/>
      <c r="Q9" s="4" t="str">
        <f>IF(AND((P9&gt;0),(P$4&gt;0)),(P9/P$4*100),"")</f>
        <v/>
      </c>
      <c r="R9" s="19"/>
      <c r="S9" s="4" t="str">
        <f>IF(AND((R9&gt;0),(R$4&gt;0)),(R9/R$4*100),"")</f>
        <v/>
      </c>
      <c r="T9" s="19"/>
      <c r="U9" s="4" t="str">
        <f>IF(AND((T9&gt;0),(T$4&gt;0)),(T9/T$4*100),"")</f>
        <v/>
      </c>
      <c r="V9" s="19"/>
      <c r="W9" s="4" t="str">
        <f>IF(AND((V9&gt;0),(V$4&gt;0)),(V9/V$4*100),"")</f>
        <v/>
      </c>
      <c r="X9" s="19"/>
      <c r="Y9" s="4" t="str">
        <f>IF(AND((X9&gt;0),(X$4&gt;0)),(X9/X$4*100),"")</f>
        <v/>
      </c>
      <c r="Z9" s="19"/>
      <c r="AA9" s="4" t="str">
        <f>IF(AND((Z9&gt;0),(Z$4&gt;0)),(Z9/Z$4*100),"")</f>
        <v/>
      </c>
      <c r="AB9" s="19"/>
      <c r="AC9" s="4" t="str">
        <f>IF(AND((AB9&gt;0),(AB$4&gt;0)),(AB9/AB$4*100),"")</f>
        <v/>
      </c>
      <c r="AD9" s="19"/>
      <c r="AE9" s="4" t="str">
        <f t="shared" si="24"/>
        <v/>
      </c>
      <c r="AF9" s="19"/>
      <c r="AG9" s="4" t="str">
        <f t="shared" si="25"/>
        <v/>
      </c>
      <c r="AH9" s="19"/>
      <c r="AI9" s="4" t="str">
        <f t="shared" si="26"/>
        <v/>
      </c>
      <c r="AJ9" s="19"/>
      <c r="AK9" s="4" t="str">
        <f t="shared" si="27"/>
        <v/>
      </c>
      <c r="AL9" s="19"/>
      <c r="AM9" s="4" t="str">
        <f t="shared" si="28"/>
        <v/>
      </c>
      <c r="AN9" s="19"/>
      <c r="AO9" s="4" t="str">
        <f t="shared" si="29"/>
        <v/>
      </c>
      <c r="AP9" s="19"/>
      <c r="AQ9" s="4" t="str">
        <f t="shared" si="30"/>
        <v/>
      </c>
      <c r="AR9" s="19"/>
      <c r="AS9" s="4" t="str">
        <f t="shared" si="31"/>
        <v/>
      </c>
      <c r="AT9" s="19"/>
      <c r="AU9" s="4" t="str">
        <f t="shared" si="32"/>
        <v/>
      </c>
      <c r="AV9" s="19"/>
      <c r="AW9" s="4" t="str">
        <f t="shared" si="33"/>
        <v/>
      </c>
      <c r="AX9" s="19"/>
      <c r="AY9" s="4" t="str">
        <f t="shared" si="34"/>
        <v/>
      </c>
      <c r="AZ9" s="19"/>
      <c r="BA9" s="4" t="str">
        <f t="shared" si="35"/>
        <v/>
      </c>
      <c r="BB9" s="19"/>
      <c r="BC9" s="4" t="str">
        <f t="shared" si="36"/>
        <v/>
      </c>
      <c r="BD9" s="19"/>
      <c r="BE9" s="4" t="str">
        <f t="shared" si="37"/>
        <v/>
      </c>
      <c r="BF9" s="19"/>
      <c r="BG9" s="4" t="str">
        <f t="shared" si="38"/>
        <v/>
      </c>
      <c r="BH9" s="19"/>
      <c r="BI9" s="4" t="str">
        <f t="shared" si="39"/>
        <v/>
      </c>
      <c r="BK9" s="57" t="s">
        <v>23</v>
      </c>
      <c r="BL9" s="30">
        <f t="shared" si="16"/>
        <v>4</v>
      </c>
      <c r="BM9" s="31">
        <f t="shared" si="17"/>
        <v>2.2000000000000002</v>
      </c>
      <c r="BN9" s="32" t="str">
        <f t="shared" si="18"/>
        <v>–</v>
      </c>
      <c r="BO9" s="33">
        <f t="shared" si="19"/>
        <v>3.6</v>
      </c>
      <c r="BP9" s="34">
        <f t="shared" si="20"/>
        <v>9.2827004219409286</v>
      </c>
      <c r="BQ9" s="35" t="str">
        <f t="shared" si="40"/>
        <v>–</v>
      </c>
      <c r="BR9" s="36">
        <f t="shared" si="21"/>
        <v>13.432835820895523</v>
      </c>
      <c r="BS9" s="37">
        <f t="shared" si="22"/>
        <v>2.65</v>
      </c>
      <c r="BT9" s="38">
        <f t="shared" si="22"/>
        <v>10.600967877341317</v>
      </c>
      <c r="BU9" s="32">
        <f t="shared" si="23"/>
        <v>0.64031242374328501</v>
      </c>
      <c r="BV9" s="39">
        <f t="shared" si="23"/>
        <v>1.9202703296006025</v>
      </c>
    </row>
    <row r="10" spans="1:74" ht="16.5" customHeight="1" x14ac:dyDescent="0.2">
      <c r="A10" s="10" t="s">
        <v>22</v>
      </c>
      <c r="B10" s="19">
        <v>18.600000000000001</v>
      </c>
      <c r="C10" s="4">
        <f>IF(AND((B10&gt;0),(B$4&gt;0)),(B10/B$4*100),"")</f>
        <v>78.481012658227854</v>
      </c>
      <c r="D10" s="19">
        <v>18.3</v>
      </c>
      <c r="E10" s="4">
        <f>IF(AND((D10&gt;0),(D$4&gt;0)),(D10/D$4*100),"")</f>
        <v>77.215189873417728</v>
      </c>
      <c r="F10" s="19">
        <v>14.3</v>
      </c>
      <c r="G10" s="4">
        <f>IF(AND((F10&gt;0),(F$4&gt;0)),(F10/F$4*100),"")</f>
        <v>53.358208955223887</v>
      </c>
      <c r="H10" s="19">
        <v>20.3</v>
      </c>
      <c r="I10" s="4">
        <f>IF(AND((H10&gt;0),(H$4&gt;0)),(H10/H$4*100),"")</f>
        <v>80.876494023904371</v>
      </c>
      <c r="J10" s="19"/>
      <c r="K10" s="4" t="str">
        <f>IF(AND((J10&gt;0),(J$4&gt;0)),(J10/J$4*100),"")</f>
        <v/>
      </c>
      <c r="L10" s="19"/>
      <c r="M10" s="4" t="str">
        <f>IF(AND((L10&gt;0),(L$4&gt;0)),(L10/L$4*100),"")</f>
        <v/>
      </c>
      <c r="N10" s="19"/>
      <c r="O10" s="4" t="str">
        <f>IF(AND((N10&gt;0),(N$4&gt;0)),(N10/N$4*100),"")</f>
        <v/>
      </c>
      <c r="P10" s="19"/>
      <c r="Q10" s="4" t="str">
        <f>IF(AND((P10&gt;0),(P$4&gt;0)),(P10/P$4*100),"")</f>
        <v/>
      </c>
      <c r="R10" s="19"/>
      <c r="S10" s="4" t="str">
        <f>IF(AND((R10&gt;0),(R$4&gt;0)),(R10/R$4*100),"")</f>
        <v/>
      </c>
      <c r="T10" s="19"/>
      <c r="U10" s="4" t="str">
        <f>IF(AND((T10&gt;0),(T$4&gt;0)),(T10/T$4*100),"")</f>
        <v/>
      </c>
      <c r="V10" s="19"/>
      <c r="W10" s="4" t="str">
        <f>IF(AND((V10&gt;0),(V$4&gt;0)),(V10/V$4*100),"")</f>
        <v/>
      </c>
      <c r="X10" s="19"/>
      <c r="Y10" s="4" t="str">
        <f>IF(AND((X10&gt;0),(X$4&gt;0)),(X10/X$4*100),"")</f>
        <v/>
      </c>
      <c r="Z10" s="19"/>
      <c r="AA10" s="4" t="str">
        <f>IF(AND((Z10&gt;0),(Z$4&gt;0)),(Z10/Z$4*100),"")</f>
        <v/>
      </c>
      <c r="AB10" s="19"/>
      <c r="AC10" s="4" t="str">
        <f>IF(AND((AB10&gt;0),(AB$4&gt;0)),(AB10/AB$4*100),"")</f>
        <v/>
      </c>
      <c r="AD10" s="19"/>
      <c r="AE10" s="4" t="str">
        <f t="shared" si="24"/>
        <v/>
      </c>
      <c r="AF10" s="19"/>
      <c r="AG10" s="4" t="str">
        <f t="shared" si="25"/>
        <v/>
      </c>
      <c r="AH10" s="19"/>
      <c r="AI10" s="4" t="str">
        <f t="shared" si="26"/>
        <v/>
      </c>
      <c r="AJ10" s="19"/>
      <c r="AK10" s="4" t="str">
        <f t="shared" si="27"/>
        <v/>
      </c>
      <c r="AL10" s="19"/>
      <c r="AM10" s="4" t="str">
        <f t="shared" si="28"/>
        <v/>
      </c>
      <c r="AN10" s="19"/>
      <c r="AO10" s="4" t="str">
        <f t="shared" si="29"/>
        <v/>
      </c>
      <c r="AP10" s="19"/>
      <c r="AQ10" s="4" t="str">
        <f t="shared" si="30"/>
        <v/>
      </c>
      <c r="AR10" s="19"/>
      <c r="AS10" s="4" t="str">
        <f t="shared" si="31"/>
        <v/>
      </c>
      <c r="AT10" s="19"/>
      <c r="AU10" s="4" t="str">
        <f t="shared" si="32"/>
        <v/>
      </c>
      <c r="AV10" s="19"/>
      <c r="AW10" s="4" t="str">
        <f t="shared" si="33"/>
        <v/>
      </c>
      <c r="AX10" s="19"/>
      <c r="AY10" s="4" t="str">
        <f t="shared" si="34"/>
        <v/>
      </c>
      <c r="AZ10" s="19"/>
      <c r="BA10" s="4" t="str">
        <f t="shared" si="35"/>
        <v/>
      </c>
      <c r="BB10" s="19"/>
      <c r="BC10" s="4" t="str">
        <f t="shared" si="36"/>
        <v/>
      </c>
      <c r="BD10" s="19"/>
      <c r="BE10" s="4" t="str">
        <f t="shared" si="37"/>
        <v/>
      </c>
      <c r="BF10" s="19"/>
      <c r="BG10" s="4" t="str">
        <f t="shared" si="38"/>
        <v/>
      </c>
      <c r="BH10" s="19"/>
      <c r="BI10" s="4" t="str">
        <f t="shared" si="39"/>
        <v/>
      </c>
      <c r="BK10" s="57" t="s">
        <v>22</v>
      </c>
      <c r="BL10" s="30">
        <f t="shared" si="16"/>
        <v>4</v>
      </c>
      <c r="BM10" s="31">
        <f t="shared" si="17"/>
        <v>14.3</v>
      </c>
      <c r="BN10" s="32" t="str">
        <f t="shared" si="18"/>
        <v>–</v>
      </c>
      <c r="BO10" s="33">
        <f t="shared" si="19"/>
        <v>20.3</v>
      </c>
      <c r="BP10" s="34">
        <f t="shared" si="20"/>
        <v>53.358208955223887</v>
      </c>
      <c r="BQ10" s="35" t="str">
        <f t="shared" si="40"/>
        <v>–</v>
      </c>
      <c r="BR10" s="36">
        <f t="shared" si="21"/>
        <v>80.876494023904371</v>
      </c>
      <c r="BS10" s="37">
        <f t="shared" si="22"/>
        <v>17.875</v>
      </c>
      <c r="BT10" s="38">
        <f t="shared" si="22"/>
        <v>72.482726377693467</v>
      </c>
      <c r="BU10" s="32">
        <f t="shared" si="23"/>
        <v>2.5408331966765214</v>
      </c>
      <c r="BV10" s="39">
        <f t="shared" si="23"/>
        <v>12.839757928436251</v>
      </c>
    </row>
    <row r="11" spans="1:74" ht="16.5" customHeight="1" x14ac:dyDescent="0.2">
      <c r="A11" s="10" t="s">
        <v>35</v>
      </c>
      <c r="B11" s="68">
        <f>IF(AND((B10&gt;0),(B3&gt;0)),(B10/B3),"")</f>
        <v>0.14645669291338584</v>
      </c>
      <c r="C11" s="4" t="s">
        <v>3</v>
      </c>
      <c r="D11" s="68">
        <f>IF(AND((D10&gt;0),(D3&gt;0)),(D10/D3),"")</f>
        <v>0.15378151260504203</v>
      </c>
      <c r="E11" s="4" t="s">
        <v>3</v>
      </c>
      <c r="F11" s="68">
        <f>IF(AND((F10&gt;0),(F3&gt;0)),(F10/F3),"")</f>
        <v>0.10833333333333334</v>
      </c>
      <c r="G11" s="4" t="s">
        <v>3</v>
      </c>
      <c r="H11" s="68">
        <f>IF(AND((H10&gt;0),(H3&gt;0)),(H10/H3),"")</f>
        <v>0.17203389830508475</v>
      </c>
      <c r="I11" s="4" t="s">
        <v>3</v>
      </c>
      <c r="J11" s="68" t="str">
        <f>IF(AND((J10&gt;0),(J3&gt;0)),(J10/J3),"")</f>
        <v/>
      </c>
      <c r="K11" s="4" t="s">
        <v>3</v>
      </c>
      <c r="L11" s="68" t="str">
        <f>IF(AND((L10&gt;0),(L3&gt;0)),(L10/L3),"")</f>
        <v/>
      </c>
      <c r="M11" s="4" t="s">
        <v>3</v>
      </c>
      <c r="N11" s="68" t="str">
        <f>IF(AND((N10&gt;0),(N3&gt;0)),(N10/N3),"")</f>
        <v/>
      </c>
      <c r="O11" s="4" t="s">
        <v>3</v>
      </c>
      <c r="P11" s="68" t="str">
        <f>IF(AND((P10&gt;0),(P3&gt;0)),(P10/P3),"")</f>
        <v/>
      </c>
      <c r="Q11" s="4" t="s">
        <v>3</v>
      </c>
      <c r="R11" s="68" t="str">
        <f>IF(AND((R10&gt;0),(R3&gt;0)),(R10/R3),"")</f>
        <v/>
      </c>
      <c r="S11" s="4" t="s">
        <v>3</v>
      </c>
      <c r="T11" s="68" t="str">
        <f>IF(AND((T10&gt;0),(T3&gt;0)),(T10/T3),"")</f>
        <v/>
      </c>
      <c r="U11" s="4" t="s">
        <v>3</v>
      </c>
      <c r="V11" s="68" t="str">
        <f>IF(AND((V10&gt;0),(V3&gt;0)),(V10/V3),"")</f>
        <v/>
      </c>
      <c r="W11" s="4" t="s">
        <v>3</v>
      </c>
      <c r="X11" s="68" t="str">
        <f>IF(AND((X10&gt;0),(X3&gt;0)),(X10/X3),"")</f>
        <v/>
      </c>
      <c r="Y11" s="4" t="s">
        <v>3</v>
      </c>
      <c r="Z11" s="68" t="str">
        <f>IF(AND((Z10&gt;0),(Z3&gt;0)),(Z10/Z3),"")</f>
        <v/>
      </c>
      <c r="AA11" s="4" t="s">
        <v>3</v>
      </c>
      <c r="AB11" s="68" t="str">
        <f>IF(AND((AB10&gt;0),(AB3&gt;0)),(AB10/AB3),"")</f>
        <v/>
      </c>
      <c r="AC11" s="4" t="s">
        <v>3</v>
      </c>
      <c r="AD11" s="68" t="str">
        <f t="shared" ref="AD11" si="41">IF(AND((AD10&gt;0),(AD3&gt;0)),(AD10/AD3),"")</f>
        <v/>
      </c>
      <c r="AE11" s="4" t="s">
        <v>3</v>
      </c>
      <c r="AF11" s="68" t="str">
        <f t="shared" ref="AF11" si="42">IF(AND((AF10&gt;0),(AF3&gt;0)),(AF10/AF3),"")</f>
        <v/>
      </c>
      <c r="AG11" s="4" t="s">
        <v>3</v>
      </c>
      <c r="AH11" s="68" t="str">
        <f t="shared" ref="AH11" si="43">IF(AND((AH10&gt;0),(AH3&gt;0)),(AH10/AH3),"")</f>
        <v/>
      </c>
      <c r="AI11" s="4" t="s">
        <v>3</v>
      </c>
      <c r="AJ11" s="68" t="str">
        <f t="shared" ref="AJ11" si="44">IF(AND((AJ10&gt;0),(AJ3&gt;0)),(AJ10/AJ3),"")</f>
        <v/>
      </c>
      <c r="AK11" s="4" t="s">
        <v>3</v>
      </c>
      <c r="AL11" s="68" t="str">
        <f t="shared" ref="AL11" si="45">IF(AND((AL10&gt;0),(AL3&gt;0)),(AL10/AL3),"")</f>
        <v/>
      </c>
      <c r="AM11" s="4" t="s">
        <v>3</v>
      </c>
      <c r="AN11" s="68" t="str">
        <f t="shared" ref="AN11" si="46">IF(AND((AN10&gt;0),(AN3&gt;0)),(AN10/AN3),"")</f>
        <v/>
      </c>
      <c r="AO11" s="4" t="s">
        <v>3</v>
      </c>
      <c r="AP11" s="68" t="str">
        <f t="shared" ref="AP11" si="47">IF(AND((AP10&gt;0),(AP3&gt;0)),(AP10/AP3),"")</f>
        <v/>
      </c>
      <c r="AQ11" s="4" t="s">
        <v>3</v>
      </c>
      <c r="AR11" s="68" t="str">
        <f t="shared" ref="AR11" si="48">IF(AND((AR10&gt;0),(AR3&gt;0)),(AR10/AR3),"")</f>
        <v/>
      </c>
      <c r="AS11" s="4" t="s">
        <v>3</v>
      </c>
      <c r="AT11" s="68" t="str">
        <f t="shared" ref="AT11" si="49">IF(AND((AT10&gt;0),(AT3&gt;0)),(AT10/AT3),"")</f>
        <v/>
      </c>
      <c r="AU11" s="4" t="s">
        <v>3</v>
      </c>
      <c r="AV11" s="68" t="str">
        <f t="shared" ref="AV11" si="50">IF(AND((AV10&gt;0),(AV3&gt;0)),(AV10/AV3),"")</f>
        <v/>
      </c>
      <c r="AW11" s="4" t="s">
        <v>3</v>
      </c>
      <c r="AX11" s="68" t="str">
        <f t="shared" ref="AX11" si="51">IF(AND((AX10&gt;0),(AX3&gt;0)),(AX10/AX3),"")</f>
        <v/>
      </c>
      <c r="AY11" s="4" t="s">
        <v>3</v>
      </c>
      <c r="AZ11" s="68" t="str">
        <f t="shared" ref="AZ11" si="52">IF(AND((AZ10&gt;0),(AZ3&gt;0)),(AZ10/AZ3),"")</f>
        <v/>
      </c>
      <c r="BA11" s="4" t="s">
        <v>3</v>
      </c>
      <c r="BB11" s="68" t="str">
        <f t="shared" ref="BB11" si="53">IF(AND((BB10&gt;0),(BB3&gt;0)),(BB10/BB3),"")</f>
        <v/>
      </c>
      <c r="BC11" s="4" t="s">
        <v>3</v>
      </c>
      <c r="BD11" s="68" t="str">
        <f t="shared" ref="BD11" si="54">IF(AND((BD10&gt;0),(BD3&gt;0)),(BD10/BD3),"")</f>
        <v/>
      </c>
      <c r="BE11" s="4" t="s">
        <v>3</v>
      </c>
      <c r="BF11" s="68" t="str">
        <f t="shared" ref="BF11" si="55">IF(AND((BF10&gt;0),(BF3&gt;0)),(BF10/BF3),"")</f>
        <v/>
      </c>
      <c r="BG11" s="4" t="s">
        <v>3</v>
      </c>
      <c r="BH11" s="68" t="str">
        <f t="shared" ref="BH11" si="56">IF(AND((BH10&gt;0),(BH3&gt;0)),(BH10/BH3),"")</f>
        <v/>
      </c>
      <c r="BI11" s="4" t="s">
        <v>3</v>
      </c>
      <c r="BK11" s="57" t="s">
        <v>35</v>
      </c>
      <c r="BL11" s="30">
        <f t="shared" si="16"/>
        <v>4</v>
      </c>
      <c r="BM11" s="40">
        <f t="shared" si="17"/>
        <v>0.10833333333333334</v>
      </c>
      <c r="BN11" s="22" t="str">
        <f t="shared" si="18"/>
        <v>–</v>
      </c>
      <c r="BO11" s="41">
        <f t="shared" si="19"/>
        <v>0.17203389830508475</v>
      </c>
      <c r="BP11" s="24" t="str">
        <f t="shared" si="20"/>
        <v/>
      </c>
      <c r="BQ11" s="6" t="s">
        <v>3</v>
      </c>
      <c r="BR11" s="26" t="str">
        <f t="shared" si="21"/>
        <v/>
      </c>
      <c r="BS11" s="42">
        <f t="shared" si="22"/>
        <v>0.14515135928921147</v>
      </c>
      <c r="BT11" s="28" t="s">
        <v>3</v>
      </c>
      <c r="BU11" s="43">
        <f t="shared" si="23"/>
        <v>2.679814285451414E-2</v>
      </c>
      <c r="BV11" s="29" t="s">
        <v>3</v>
      </c>
    </row>
    <row r="12" spans="1:74" ht="16.5" customHeight="1" x14ac:dyDescent="0.2">
      <c r="A12" s="15" t="s">
        <v>24</v>
      </c>
      <c r="B12" s="17"/>
      <c r="C12" s="3"/>
      <c r="D12" s="17"/>
      <c r="E12" s="3"/>
      <c r="F12" s="17"/>
      <c r="G12" s="3"/>
      <c r="H12" s="17"/>
      <c r="I12" s="3"/>
      <c r="J12" s="17"/>
      <c r="K12" s="3"/>
      <c r="L12" s="17"/>
      <c r="M12" s="3"/>
      <c r="N12" s="17"/>
      <c r="O12" s="3"/>
      <c r="P12" s="17"/>
      <c r="Q12" s="3"/>
      <c r="R12" s="17"/>
      <c r="S12" s="3"/>
      <c r="T12" s="17"/>
      <c r="U12" s="3"/>
      <c r="V12" s="17"/>
      <c r="W12" s="3"/>
      <c r="X12" s="17"/>
      <c r="Y12" s="3"/>
      <c r="Z12" s="17"/>
      <c r="AA12" s="3"/>
      <c r="AB12" s="17"/>
      <c r="AC12" s="3"/>
      <c r="AD12" s="17"/>
      <c r="AE12" s="3"/>
      <c r="AF12" s="17"/>
      <c r="AG12" s="3"/>
      <c r="AH12" s="17"/>
      <c r="AI12" s="3"/>
      <c r="AJ12" s="17"/>
      <c r="AK12" s="3"/>
      <c r="AL12" s="17"/>
      <c r="AM12" s="3"/>
      <c r="AN12" s="17"/>
      <c r="AO12" s="3"/>
      <c r="AP12" s="17"/>
      <c r="AQ12" s="3"/>
      <c r="AR12" s="17"/>
      <c r="AS12" s="3"/>
      <c r="AT12" s="17"/>
      <c r="AU12" s="3"/>
      <c r="AV12" s="17"/>
      <c r="AW12" s="3"/>
      <c r="AX12" s="17"/>
      <c r="AY12" s="3"/>
      <c r="AZ12" s="17"/>
      <c r="BA12" s="3"/>
      <c r="BB12" s="17"/>
      <c r="BC12" s="3"/>
      <c r="BD12" s="17"/>
      <c r="BE12" s="3"/>
      <c r="BF12" s="17"/>
      <c r="BG12" s="3"/>
      <c r="BH12" s="17"/>
      <c r="BI12" s="3"/>
      <c r="BK12" s="56" t="s">
        <v>24</v>
      </c>
      <c r="BL12" s="30"/>
      <c r="BM12" s="21"/>
      <c r="BN12" s="22"/>
      <c r="BO12" s="23"/>
      <c r="BP12" s="24"/>
      <c r="BQ12" s="25"/>
      <c r="BR12" s="26"/>
      <c r="BS12" s="27"/>
      <c r="BT12" s="28"/>
      <c r="BU12" s="22"/>
      <c r="BV12" s="29"/>
    </row>
    <row r="13" spans="1:74" ht="16.5" customHeight="1" x14ac:dyDescent="0.2">
      <c r="A13" s="10" t="s">
        <v>67</v>
      </c>
      <c r="B13" s="19">
        <v>2.8</v>
      </c>
      <c r="C13" s="4">
        <f t="shared" ref="C13:C18" si="57">IF(AND((B13&gt;0),(B$4&gt;0)),(B13/B$4*100),"")</f>
        <v>11.814345991561181</v>
      </c>
      <c r="D13" s="19">
        <v>5.8</v>
      </c>
      <c r="E13" s="4">
        <f t="shared" ref="E13:E18" si="58">IF(AND((D13&gt;0),(D$4&gt;0)),(D13/D$4*100),"")</f>
        <v>24.472573839662449</v>
      </c>
      <c r="F13" s="19">
        <v>3.4</v>
      </c>
      <c r="G13" s="4">
        <f t="shared" ref="G13:G18" si="59">IF(AND((F13&gt;0),(F$4&gt;0)),(F13/F$4*100),"")</f>
        <v>12.686567164179104</v>
      </c>
      <c r="H13" s="19">
        <v>3.9</v>
      </c>
      <c r="I13" s="4">
        <f t="shared" ref="I13:I18" si="60">IF(AND((H13&gt;0),(H$4&gt;0)),(H13/H$4*100),"")</f>
        <v>15.53784860557769</v>
      </c>
      <c r="J13" s="19"/>
      <c r="K13" s="4" t="str">
        <f t="shared" ref="K13:K18" si="61">IF(AND((J13&gt;0),(J$4&gt;0)),(J13/J$4*100),"")</f>
        <v/>
      </c>
      <c r="L13" s="19"/>
      <c r="M13" s="4" t="str">
        <f t="shared" ref="M13:M18" si="62">IF(AND((L13&gt;0),(L$4&gt;0)),(L13/L$4*100),"")</f>
        <v/>
      </c>
      <c r="N13" s="19"/>
      <c r="O13" s="4" t="str">
        <f t="shared" ref="O13:O18" si="63">IF(AND((N13&gt;0),(N$4&gt;0)),(N13/N$4*100),"")</f>
        <v/>
      </c>
      <c r="P13" s="19"/>
      <c r="Q13" s="4" t="str">
        <f t="shared" ref="Q13:Q18" si="64">IF(AND((P13&gt;0),(P$4&gt;0)),(P13/P$4*100),"")</f>
        <v/>
      </c>
      <c r="R13" s="19"/>
      <c r="S13" s="4" t="str">
        <f t="shared" ref="S13:S18" si="65">IF(AND((R13&gt;0),(R$4&gt;0)),(R13/R$4*100),"")</f>
        <v/>
      </c>
      <c r="T13" s="19"/>
      <c r="U13" s="4" t="str">
        <f t="shared" ref="U13:U18" si="66">IF(AND((T13&gt;0),(T$4&gt;0)),(T13/T$4*100),"")</f>
        <v/>
      </c>
      <c r="V13" s="19"/>
      <c r="W13" s="4" t="str">
        <f t="shared" ref="W13:W18" si="67">IF(AND((V13&gt;0),(V$4&gt;0)),(V13/V$4*100),"")</f>
        <v/>
      </c>
      <c r="X13" s="19"/>
      <c r="Y13" s="4" t="str">
        <f t="shared" ref="Y13:Y18" si="68">IF(AND((X13&gt;0),(X$4&gt;0)),(X13/X$4*100),"")</f>
        <v/>
      </c>
      <c r="Z13" s="19"/>
      <c r="AA13" s="4" t="str">
        <f t="shared" ref="AA13:AA18" si="69">IF(AND((Z13&gt;0),(Z$4&gt;0)),(Z13/Z$4*100),"")</f>
        <v/>
      </c>
      <c r="AB13" s="19"/>
      <c r="AC13" s="4" t="str">
        <f t="shared" ref="AC13:AC18" si="70">IF(AND((AB13&gt;0),(AB$4&gt;0)),(AB13/AB$4*100),"")</f>
        <v/>
      </c>
      <c r="AD13" s="19"/>
      <c r="AE13" s="4" t="str">
        <f t="shared" ref="AE13:AE18" si="71">IF(AND((AD13&gt;0),(AD$4&gt;0)),(AD13/AD$4*100),"")</f>
        <v/>
      </c>
      <c r="AF13" s="19"/>
      <c r="AG13" s="4" t="str">
        <f t="shared" ref="AG13:AG18" si="72">IF(AND((AF13&gt;0),(AF$4&gt;0)),(AF13/AF$4*100),"")</f>
        <v/>
      </c>
      <c r="AH13" s="19"/>
      <c r="AI13" s="4" t="str">
        <f t="shared" ref="AI13:AI18" si="73">IF(AND((AH13&gt;0),(AH$4&gt;0)),(AH13/AH$4*100),"")</f>
        <v/>
      </c>
      <c r="AJ13" s="19"/>
      <c r="AK13" s="4" t="str">
        <f t="shared" ref="AK13:AK18" si="74">IF(AND((AJ13&gt;0),(AJ$4&gt;0)),(AJ13/AJ$4*100),"")</f>
        <v/>
      </c>
      <c r="AL13" s="19"/>
      <c r="AM13" s="4" t="str">
        <f t="shared" ref="AM13:AM18" si="75">IF(AND((AL13&gt;0),(AL$4&gt;0)),(AL13/AL$4*100),"")</f>
        <v/>
      </c>
      <c r="AN13" s="19"/>
      <c r="AO13" s="4" t="str">
        <f t="shared" ref="AO13:AO18" si="76">IF(AND((AN13&gt;0),(AN$4&gt;0)),(AN13/AN$4*100),"")</f>
        <v/>
      </c>
      <c r="AP13" s="19"/>
      <c r="AQ13" s="4" t="str">
        <f t="shared" ref="AQ13:AQ18" si="77">IF(AND((AP13&gt;0),(AP$4&gt;0)),(AP13/AP$4*100),"")</f>
        <v/>
      </c>
      <c r="AR13" s="19"/>
      <c r="AS13" s="4" t="str">
        <f t="shared" ref="AS13:AS18" si="78">IF(AND((AR13&gt;0),(AR$4&gt;0)),(AR13/AR$4*100),"")</f>
        <v/>
      </c>
      <c r="AT13" s="19"/>
      <c r="AU13" s="4" t="str">
        <f t="shared" ref="AU13:AU18" si="79">IF(AND((AT13&gt;0),(AT$4&gt;0)),(AT13/AT$4*100),"")</f>
        <v/>
      </c>
      <c r="AV13" s="19"/>
      <c r="AW13" s="4" t="str">
        <f t="shared" ref="AW13:AW18" si="80">IF(AND((AV13&gt;0),(AV$4&gt;0)),(AV13/AV$4*100),"")</f>
        <v/>
      </c>
      <c r="AX13" s="19"/>
      <c r="AY13" s="4" t="str">
        <f t="shared" ref="AY13:AY18" si="81">IF(AND((AX13&gt;0),(AX$4&gt;0)),(AX13/AX$4*100),"")</f>
        <v/>
      </c>
      <c r="AZ13" s="19"/>
      <c r="BA13" s="4" t="str">
        <f t="shared" ref="BA13:BA18" si="82">IF(AND((AZ13&gt;0),(AZ$4&gt;0)),(AZ13/AZ$4*100),"")</f>
        <v/>
      </c>
      <c r="BB13" s="19"/>
      <c r="BC13" s="4" t="str">
        <f t="shared" ref="BC13:BC18" si="83">IF(AND((BB13&gt;0),(BB$4&gt;0)),(BB13/BB$4*100),"")</f>
        <v/>
      </c>
      <c r="BD13" s="19"/>
      <c r="BE13" s="4" t="str">
        <f t="shared" ref="BE13:BE18" si="84">IF(AND((BD13&gt;0),(BD$4&gt;0)),(BD13/BD$4*100),"")</f>
        <v/>
      </c>
      <c r="BF13" s="19"/>
      <c r="BG13" s="4" t="str">
        <f t="shared" ref="BG13:BG18" si="85">IF(AND((BF13&gt;0),(BF$4&gt;0)),(BF13/BF$4*100),"")</f>
        <v/>
      </c>
      <c r="BH13" s="19"/>
      <c r="BI13" s="4" t="str">
        <f t="shared" ref="BI13:BI18" si="86">IF(AND((BH13&gt;0),(BH$4&gt;0)),(BH13/BH$4*100),"")</f>
        <v/>
      </c>
      <c r="BK13" s="57" t="s">
        <v>30</v>
      </c>
      <c r="BL13" s="30">
        <f t="shared" si="16"/>
        <v>4</v>
      </c>
      <c r="BM13" s="31">
        <f t="shared" si="17"/>
        <v>2.8</v>
      </c>
      <c r="BN13" s="32" t="str">
        <f t="shared" si="18"/>
        <v>–</v>
      </c>
      <c r="BO13" s="33">
        <f t="shared" si="19"/>
        <v>5.8</v>
      </c>
      <c r="BP13" s="34">
        <f t="shared" si="20"/>
        <v>11.814345991561181</v>
      </c>
      <c r="BQ13" s="35" t="str">
        <f t="shared" si="40"/>
        <v>–</v>
      </c>
      <c r="BR13" s="36">
        <f t="shared" si="21"/>
        <v>24.472573839662449</v>
      </c>
      <c r="BS13" s="37">
        <f t="shared" si="22"/>
        <v>3.9750000000000001</v>
      </c>
      <c r="BT13" s="38">
        <f t="shared" si="22"/>
        <v>16.127833900245104</v>
      </c>
      <c r="BU13" s="32">
        <f t="shared" si="23"/>
        <v>1.2971121771072829</v>
      </c>
      <c r="BV13" s="39">
        <f t="shared" si="23"/>
        <v>5.7859387596582712</v>
      </c>
    </row>
    <row r="14" spans="1:74" ht="16.5" customHeight="1" x14ac:dyDescent="0.2">
      <c r="A14" s="10" t="s">
        <v>70</v>
      </c>
      <c r="B14" s="19">
        <v>5.6</v>
      </c>
      <c r="C14" s="4">
        <f t="shared" si="57"/>
        <v>23.628691983122362</v>
      </c>
      <c r="D14" s="19">
        <v>5</v>
      </c>
      <c r="E14" s="4">
        <f t="shared" si="58"/>
        <v>21.09704641350211</v>
      </c>
      <c r="F14" s="19">
        <v>3.6</v>
      </c>
      <c r="G14" s="4">
        <f t="shared" si="59"/>
        <v>13.432835820895523</v>
      </c>
      <c r="H14" s="19">
        <v>4.0999999999999996</v>
      </c>
      <c r="I14" s="4">
        <f t="shared" si="60"/>
        <v>16.334661354581669</v>
      </c>
      <c r="J14" s="19"/>
      <c r="K14" s="4" t="str">
        <f t="shared" si="61"/>
        <v/>
      </c>
      <c r="L14" s="19"/>
      <c r="M14" s="4" t="str">
        <f t="shared" si="62"/>
        <v/>
      </c>
      <c r="N14" s="19"/>
      <c r="O14" s="4" t="str">
        <f t="shared" si="63"/>
        <v/>
      </c>
      <c r="P14" s="19"/>
      <c r="Q14" s="4" t="str">
        <f t="shared" si="64"/>
        <v/>
      </c>
      <c r="R14" s="19"/>
      <c r="S14" s="4" t="str">
        <f t="shared" si="65"/>
        <v/>
      </c>
      <c r="T14" s="19"/>
      <c r="U14" s="4" t="str">
        <f t="shared" si="66"/>
        <v/>
      </c>
      <c r="V14" s="19"/>
      <c r="W14" s="4" t="str">
        <f t="shared" si="67"/>
        <v/>
      </c>
      <c r="X14" s="19"/>
      <c r="Y14" s="4" t="str">
        <f t="shared" si="68"/>
        <v/>
      </c>
      <c r="Z14" s="19"/>
      <c r="AA14" s="4" t="str">
        <f t="shared" si="69"/>
        <v/>
      </c>
      <c r="AB14" s="19"/>
      <c r="AC14" s="4" t="str">
        <f t="shared" si="70"/>
        <v/>
      </c>
      <c r="AD14" s="19"/>
      <c r="AE14" s="4" t="str">
        <f t="shared" si="71"/>
        <v/>
      </c>
      <c r="AF14" s="19"/>
      <c r="AG14" s="4" t="str">
        <f t="shared" si="72"/>
        <v/>
      </c>
      <c r="AH14" s="19"/>
      <c r="AI14" s="4" t="str">
        <f t="shared" si="73"/>
        <v/>
      </c>
      <c r="AJ14" s="19"/>
      <c r="AK14" s="4" t="str">
        <f t="shared" si="74"/>
        <v/>
      </c>
      <c r="AL14" s="19"/>
      <c r="AM14" s="4" t="str">
        <f t="shared" si="75"/>
        <v/>
      </c>
      <c r="AN14" s="19"/>
      <c r="AO14" s="4" t="str">
        <f t="shared" si="76"/>
        <v/>
      </c>
      <c r="AP14" s="19"/>
      <c r="AQ14" s="4" t="str">
        <f t="shared" si="77"/>
        <v/>
      </c>
      <c r="AR14" s="19"/>
      <c r="AS14" s="4" t="str">
        <f t="shared" si="78"/>
        <v/>
      </c>
      <c r="AT14" s="19"/>
      <c r="AU14" s="4" t="str">
        <f t="shared" si="79"/>
        <v/>
      </c>
      <c r="AV14" s="19"/>
      <c r="AW14" s="4" t="str">
        <f t="shared" si="80"/>
        <v/>
      </c>
      <c r="AX14" s="19"/>
      <c r="AY14" s="4" t="str">
        <f t="shared" si="81"/>
        <v/>
      </c>
      <c r="AZ14" s="19"/>
      <c r="BA14" s="4" t="str">
        <f t="shared" si="82"/>
        <v/>
      </c>
      <c r="BB14" s="19"/>
      <c r="BC14" s="4" t="str">
        <f t="shared" si="83"/>
        <v/>
      </c>
      <c r="BD14" s="19"/>
      <c r="BE14" s="4" t="str">
        <f t="shared" si="84"/>
        <v/>
      </c>
      <c r="BF14" s="19"/>
      <c r="BG14" s="4" t="str">
        <f t="shared" si="85"/>
        <v/>
      </c>
      <c r="BH14" s="19"/>
      <c r="BI14" s="4" t="str">
        <f t="shared" si="86"/>
        <v/>
      </c>
      <c r="BK14" s="57" t="s">
        <v>31</v>
      </c>
      <c r="BL14" s="30">
        <f t="shared" si="16"/>
        <v>4</v>
      </c>
      <c r="BM14" s="31">
        <f t="shared" si="17"/>
        <v>3.6</v>
      </c>
      <c r="BN14" s="32" t="str">
        <f t="shared" si="18"/>
        <v>–</v>
      </c>
      <c r="BO14" s="33">
        <f t="shared" si="19"/>
        <v>5.6</v>
      </c>
      <c r="BP14" s="34">
        <f t="shared" si="20"/>
        <v>13.432835820895523</v>
      </c>
      <c r="BQ14" s="35" t="str">
        <f t="shared" si="40"/>
        <v>–</v>
      </c>
      <c r="BR14" s="36">
        <f t="shared" si="21"/>
        <v>23.628691983122362</v>
      </c>
      <c r="BS14" s="37">
        <f t="shared" si="22"/>
        <v>4.5749999999999993</v>
      </c>
      <c r="BT14" s="38">
        <f t="shared" si="22"/>
        <v>18.623308893025417</v>
      </c>
      <c r="BU14" s="32">
        <f t="shared" si="23"/>
        <v>0.89582364335845088</v>
      </c>
      <c r="BV14" s="39">
        <f t="shared" si="23"/>
        <v>4.5953656171760926</v>
      </c>
    </row>
    <row r="15" spans="1:74" ht="16.5" customHeight="1" x14ac:dyDescent="0.2">
      <c r="A15" s="10" t="s">
        <v>71</v>
      </c>
      <c r="B15" s="19">
        <v>7.1</v>
      </c>
      <c r="C15" s="4">
        <f t="shared" si="57"/>
        <v>29.957805907172997</v>
      </c>
      <c r="D15" s="19">
        <v>18.2</v>
      </c>
      <c r="E15" s="4">
        <f t="shared" si="58"/>
        <v>76.793248945147667</v>
      </c>
      <c r="F15" s="19">
        <v>2.5</v>
      </c>
      <c r="G15" s="4">
        <f t="shared" si="59"/>
        <v>9.3283582089552226</v>
      </c>
      <c r="H15" s="19">
        <v>8.4</v>
      </c>
      <c r="I15" s="4">
        <f t="shared" si="60"/>
        <v>33.466135458167329</v>
      </c>
      <c r="J15" s="19"/>
      <c r="K15" s="4" t="str">
        <f t="shared" si="61"/>
        <v/>
      </c>
      <c r="L15" s="19"/>
      <c r="M15" s="4" t="str">
        <f t="shared" si="62"/>
        <v/>
      </c>
      <c r="N15" s="19"/>
      <c r="O15" s="4" t="str">
        <f t="shared" si="63"/>
        <v/>
      </c>
      <c r="P15" s="19"/>
      <c r="Q15" s="4" t="str">
        <f t="shared" si="64"/>
        <v/>
      </c>
      <c r="R15" s="19"/>
      <c r="S15" s="4" t="str">
        <f t="shared" si="65"/>
        <v/>
      </c>
      <c r="T15" s="19"/>
      <c r="U15" s="4" t="str">
        <f t="shared" si="66"/>
        <v/>
      </c>
      <c r="V15" s="19"/>
      <c r="W15" s="4" t="str">
        <f t="shared" si="67"/>
        <v/>
      </c>
      <c r="X15" s="19"/>
      <c r="Y15" s="4" t="str">
        <f t="shared" si="68"/>
        <v/>
      </c>
      <c r="Z15" s="19"/>
      <c r="AA15" s="4" t="str">
        <f t="shared" si="69"/>
        <v/>
      </c>
      <c r="AB15" s="19"/>
      <c r="AC15" s="4" t="str">
        <f t="shared" si="70"/>
        <v/>
      </c>
      <c r="AD15" s="19"/>
      <c r="AE15" s="4" t="str">
        <f t="shared" si="71"/>
        <v/>
      </c>
      <c r="AF15" s="19"/>
      <c r="AG15" s="4" t="str">
        <f t="shared" si="72"/>
        <v/>
      </c>
      <c r="AH15" s="19"/>
      <c r="AI15" s="4" t="str">
        <f t="shared" si="73"/>
        <v/>
      </c>
      <c r="AJ15" s="19"/>
      <c r="AK15" s="4" t="str">
        <f t="shared" si="74"/>
        <v/>
      </c>
      <c r="AL15" s="19"/>
      <c r="AM15" s="4" t="str">
        <f t="shared" si="75"/>
        <v/>
      </c>
      <c r="AN15" s="19"/>
      <c r="AO15" s="4" t="str">
        <f t="shared" si="76"/>
        <v/>
      </c>
      <c r="AP15" s="19"/>
      <c r="AQ15" s="4" t="str">
        <f t="shared" si="77"/>
        <v/>
      </c>
      <c r="AR15" s="19"/>
      <c r="AS15" s="4" t="str">
        <f t="shared" si="78"/>
        <v/>
      </c>
      <c r="AT15" s="19"/>
      <c r="AU15" s="4" t="str">
        <f t="shared" si="79"/>
        <v/>
      </c>
      <c r="AV15" s="19"/>
      <c r="AW15" s="4" t="str">
        <f t="shared" si="80"/>
        <v/>
      </c>
      <c r="AX15" s="19"/>
      <c r="AY15" s="4" t="str">
        <f t="shared" si="81"/>
        <v/>
      </c>
      <c r="AZ15" s="19"/>
      <c r="BA15" s="4" t="str">
        <f t="shared" si="82"/>
        <v/>
      </c>
      <c r="BB15" s="19"/>
      <c r="BC15" s="4" t="str">
        <f t="shared" si="83"/>
        <v/>
      </c>
      <c r="BD15" s="19"/>
      <c r="BE15" s="4" t="str">
        <f t="shared" si="84"/>
        <v/>
      </c>
      <c r="BF15" s="19"/>
      <c r="BG15" s="4" t="str">
        <f t="shared" si="85"/>
        <v/>
      </c>
      <c r="BH15" s="19"/>
      <c r="BI15" s="4" t="str">
        <f t="shared" si="86"/>
        <v/>
      </c>
      <c r="BK15" s="57" t="s">
        <v>33</v>
      </c>
      <c r="BL15" s="30">
        <f t="shared" si="16"/>
        <v>4</v>
      </c>
      <c r="BM15" s="31">
        <f t="shared" si="17"/>
        <v>2.5</v>
      </c>
      <c r="BN15" s="32" t="str">
        <f t="shared" si="18"/>
        <v>–</v>
      </c>
      <c r="BO15" s="33">
        <f t="shared" si="19"/>
        <v>18.2</v>
      </c>
      <c r="BP15" s="34">
        <f t="shared" si="20"/>
        <v>9.3283582089552226</v>
      </c>
      <c r="BQ15" s="35" t="str">
        <f t="shared" si="40"/>
        <v>–</v>
      </c>
      <c r="BR15" s="36">
        <f t="shared" si="21"/>
        <v>76.793248945147667</v>
      </c>
      <c r="BS15" s="37">
        <f t="shared" si="22"/>
        <v>9.0499999999999989</v>
      </c>
      <c r="BT15" s="38">
        <f t="shared" si="22"/>
        <v>37.386387129860807</v>
      </c>
      <c r="BU15" s="32">
        <f t="shared" si="23"/>
        <v>6.6042915340456236</v>
      </c>
      <c r="BV15" s="39">
        <f t="shared" si="23"/>
        <v>28.347286391040274</v>
      </c>
    </row>
    <row r="16" spans="1:74" ht="16.5" customHeight="1" x14ac:dyDescent="0.2">
      <c r="A16" s="10" t="s">
        <v>69</v>
      </c>
      <c r="B16" s="19">
        <v>6.9</v>
      </c>
      <c r="C16" s="4">
        <f t="shared" si="57"/>
        <v>29.11392405063291</v>
      </c>
      <c r="D16" s="19">
        <v>6.1</v>
      </c>
      <c r="E16" s="4">
        <f t="shared" si="58"/>
        <v>25.738396624472571</v>
      </c>
      <c r="F16" s="19">
        <v>3.5</v>
      </c>
      <c r="G16" s="4">
        <f t="shared" si="59"/>
        <v>13.059701492537313</v>
      </c>
      <c r="H16" s="19">
        <v>7.6</v>
      </c>
      <c r="I16" s="4">
        <f t="shared" si="60"/>
        <v>30.278884462151389</v>
      </c>
      <c r="J16" s="19"/>
      <c r="K16" s="4" t="str">
        <f t="shared" si="61"/>
        <v/>
      </c>
      <c r="L16" s="19"/>
      <c r="M16" s="4" t="str">
        <f t="shared" si="62"/>
        <v/>
      </c>
      <c r="N16" s="19"/>
      <c r="O16" s="4" t="str">
        <f t="shared" si="63"/>
        <v/>
      </c>
      <c r="P16" s="19"/>
      <c r="Q16" s="4" t="str">
        <f t="shared" si="64"/>
        <v/>
      </c>
      <c r="R16" s="19"/>
      <c r="S16" s="4" t="str">
        <f t="shared" si="65"/>
        <v/>
      </c>
      <c r="T16" s="19"/>
      <c r="U16" s="4" t="str">
        <f t="shared" si="66"/>
        <v/>
      </c>
      <c r="V16" s="19"/>
      <c r="W16" s="4" t="str">
        <f t="shared" si="67"/>
        <v/>
      </c>
      <c r="X16" s="19"/>
      <c r="Y16" s="4" t="str">
        <f t="shared" si="68"/>
        <v/>
      </c>
      <c r="Z16" s="19"/>
      <c r="AA16" s="4" t="str">
        <f t="shared" si="69"/>
        <v/>
      </c>
      <c r="AB16" s="19"/>
      <c r="AC16" s="4" t="str">
        <f t="shared" si="70"/>
        <v/>
      </c>
      <c r="AD16" s="19"/>
      <c r="AE16" s="4" t="str">
        <f t="shared" si="71"/>
        <v/>
      </c>
      <c r="AF16" s="19"/>
      <c r="AG16" s="4" t="str">
        <f t="shared" si="72"/>
        <v/>
      </c>
      <c r="AH16" s="19"/>
      <c r="AI16" s="4" t="str">
        <f t="shared" si="73"/>
        <v/>
      </c>
      <c r="AJ16" s="19"/>
      <c r="AK16" s="4" t="str">
        <f t="shared" si="74"/>
        <v/>
      </c>
      <c r="AL16" s="19"/>
      <c r="AM16" s="4" t="str">
        <f t="shared" si="75"/>
        <v/>
      </c>
      <c r="AN16" s="19"/>
      <c r="AO16" s="4" t="str">
        <f t="shared" si="76"/>
        <v/>
      </c>
      <c r="AP16" s="19"/>
      <c r="AQ16" s="4" t="str">
        <f t="shared" si="77"/>
        <v/>
      </c>
      <c r="AR16" s="19"/>
      <c r="AS16" s="4" t="str">
        <f t="shared" si="78"/>
        <v/>
      </c>
      <c r="AT16" s="19"/>
      <c r="AU16" s="4" t="str">
        <f t="shared" si="79"/>
        <v/>
      </c>
      <c r="AV16" s="19"/>
      <c r="AW16" s="4" t="str">
        <f t="shared" si="80"/>
        <v/>
      </c>
      <c r="AX16" s="19"/>
      <c r="AY16" s="4" t="str">
        <f t="shared" si="81"/>
        <v/>
      </c>
      <c r="AZ16" s="19"/>
      <c r="BA16" s="4" t="str">
        <f t="shared" si="82"/>
        <v/>
      </c>
      <c r="BB16" s="19"/>
      <c r="BC16" s="4" t="str">
        <f t="shared" si="83"/>
        <v/>
      </c>
      <c r="BD16" s="19"/>
      <c r="BE16" s="4" t="str">
        <f t="shared" si="84"/>
        <v/>
      </c>
      <c r="BF16" s="19"/>
      <c r="BG16" s="4" t="str">
        <f t="shared" si="85"/>
        <v/>
      </c>
      <c r="BH16" s="19"/>
      <c r="BI16" s="4" t="str">
        <f t="shared" si="86"/>
        <v/>
      </c>
      <c r="BK16" s="57" t="s">
        <v>34</v>
      </c>
      <c r="BL16" s="30">
        <f t="shared" si="16"/>
        <v>4</v>
      </c>
      <c r="BM16" s="31">
        <f t="shared" si="17"/>
        <v>3.5</v>
      </c>
      <c r="BN16" s="32" t="str">
        <f t="shared" si="18"/>
        <v>–</v>
      </c>
      <c r="BO16" s="33">
        <f t="shared" si="19"/>
        <v>7.6</v>
      </c>
      <c r="BP16" s="34">
        <f t="shared" si="20"/>
        <v>13.059701492537313</v>
      </c>
      <c r="BQ16" s="35" t="str">
        <f t="shared" si="40"/>
        <v>–</v>
      </c>
      <c r="BR16" s="36">
        <f t="shared" si="21"/>
        <v>30.278884462151389</v>
      </c>
      <c r="BS16" s="37">
        <f t="shared" si="22"/>
        <v>6.0250000000000004</v>
      </c>
      <c r="BT16" s="38">
        <f t="shared" si="22"/>
        <v>24.547726657448543</v>
      </c>
      <c r="BU16" s="32">
        <f t="shared" si="23"/>
        <v>1.7914147109663514</v>
      </c>
      <c r="BV16" s="39">
        <f t="shared" si="23"/>
        <v>7.8970193865773926</v>
      </c>
    </row>
    <row r="17" spans="1:74" ht="16.5" customHeight="1" x14ac:dyDescent="0.2">
      <c r="A17" s="10" t="s">
        <v>5</v>
      </c>
      <c r="B17" s="19">
        <v>2</v>
      </c>
      <c r="C17" s="4">
        <f t="shared" si="57"/>
        <v>8.4388185654008439</v>
      </c>
      <c r="D17" s="19">
        <v>1.8</v>
      </c>
      <c r="E17" s="4">
        <f t="shared" si="58"/>
        <v>7.59493670886076</v>
      </c>
      <c r="F17" s="19">
        <v>2.5</v>
      </c>
      <c r="G17" s="4">
        <f t="shared" si="59"/>
        <v>9.3283582089552226</v>
      </c>
      <c r="H17" s="19">
        <v>2.2000000000000002</v>
      </c>
      <c r="I17" s="4">
        <f t="shared" si="60"/>
        <v>8.7649402390438258</v>
      </c>
      <c r="J17" s="19"/>
      <c r="K17" s="4" t="str">
        <f t="shared" si="61"/>
        <v/>
      </c>
      <c r="L17" s="19"/>
      <c r="M17" s="4" t="str">
        <f t="shared" si="62"/>
        <v/>
      </c>
      <c r="N17" s="19"/>
      <c r="O17" s="4" t="str">
        <f t="shared" si="63"/>
        <v/>
      </c>
      <c r="P17" s="19"/>
      <c r="Q17" s="4" t="str">
        <f t="shared" si="64"/>
        <v/>
      </c>
      <c r="R17" s="19"/>
      <c r="S17" s="4" t="str">
        <f t="shared" si="65"/>
        <v/>
      </c>
      <c r="T17" s="19"/>
      <c r="U17" s="4" t="str">
        <f t="shared" si="66"/>
        <v/>
      </c>
      <c r="V17" s="19"/>
      <c r="W17" s="4" t="str">
        <f t="shared" si="67"/>
        <v/>
      </c>
      <c r="X17" s="19"/>
      <c r="Y17" s="4" t="str">
        <f t="shared" si="68"/>
        <v/>
      </c>
      <c r="Z17" s="19"/>
      <c r="AA17" s="4" t="str">
        <f t="shared" si="69"/>
        <v/>
      </c>
      <c r="AB17" s="19"/>
      <c r="AC17" s="4" t="str">
        <f t="shared" si="70"/>
        <v/>
      </c>
      <c r="AD17" s="19"/>
      <c r="AE17" s="4" t="str">
        <f t="shared" si="71"/>
        <v/>
      </c>
      <c r="AF17" s="19"/>
      <c r="AG17" s="4" t="str">
        <f t="shared" si="72"/>
        <v/>
      </c>
      <c r="AH17" s="19"/>
      <c r="AI17" s="4" t="str">
        <f t="shared" si="73"/>
        <v/>
      </c>
      <c r="AJ17" s="19"/>
      <c r="AK17" s="4" t="str">
        <f t="shared" si="74"/>
        <v/>
      </c>
      <c r="AL17" s="19"/>
      <c r="AM17" s="4" t="str">
        <f t="shared" si="75"/>
        <v/>
      </c>
      <c r="AN17" s="19"/>
      <c r="AO17" s="4" t="str">
        <f t="shared" si="76"/>
        <v/>
      </c>
      <c r="AP17" s="19"/>
      <c r="AQ17" s="4" t="str">
        <f t="shared" si="77"/>
        <v/>
      </c>
      <c r="AR17" s="19"/>
      <c r="AS17" s="4" t="str">
        <f t="shared" si="78"/>
        <v/>
      </c>
      <c r="AT17" s="19"/>
      <c r="AU17" s="4" t="str">
        <f t="shared" si="79"/>
        <v/>
      </c>
      <c r="AV17" s="19"/>
      <c r="AW17" s="4" t="str">
        <f t="shared" si="80"/>
        <v/>
      </c>
      <c r="AX17" s="19"/>
      <c r="AY17" s="4" t="str">
        <f t="shared" si="81"/>
        <v/>
      </c>
      <c r="AZ17" s="19"/>
      <c r="BA17" s="4" t="str">
        <f t="shared" si="82"/>
        <v/>
      </c>
      <c r="BB17" s="19"/>
      <c r="BC17" s="4" t="str">
        <f t="shared" si="83"/>
        <v/>
      </c>
      <c r="BD17" s="19"/>
      <c r="BE17" s="4" t="str">
        <f t="shared" si="84"/>
        <v/>
      </c>
      <c r="BF17" s="19"/>
      <c r="BG17" s="4" t="str">
        <f t="shared" si="85"/>
        <v/>
      </c>
      <c r="BH17" s="19"/>
      <c r="BI17" s="4" t="str">
        <f t="shared" si="86"/>
        <v/>
      </c>
      <c r="BK17" s="57" t="s">
        <v>5</v>
      </c>
      <c r="BL17" s="30">
        <f t="shared" si="16"/>
        <v>4</v>
      </c>
      <c r="BM17" s="31">
        <f t="shared" si="17"/>
        <v>1.8</v>
      </c>
      <c r="BN17" s="32" t="str">
        <f t="shared" si="18"/>
        <v>–</v>
      </c>
      <c r="BO17" s="33">
        <f t="shared" si="19"/>
        <v>2.5</v>
      </c>
      <c r="BP17" s="34">
        <f t="shared" si="20"/>
        <v>7.59493670886076</v>
      </c>
      <c r="BQ17" s="35" t="str">
        <f t="shared" si="40"/>
        <v>–</v>
      </c>
      <c r="BR17" s="36">
        <f t="shared" si="21"/>
        <v>9.3283582089552226</v>
      </c>
      <c r="BS17" s="37">
        <f t="shared" si="22"/>
        <v>2.125</v>
      </c>
      <c r="BT17" s="38">
        <f t="shared" si="22"/>
        <v>8.5317634305651637</v>
      </c>
      <c r="BU17" s="32">
        <f t="shared" si="23"/>
        <v>0.298607881119483</v>
      </c>
      <c r="BV17" s="39">
        <f t="shared" si="23"/>
        <v>0.72461891580573468</v>
      </c>
    </row>
    <row r="18" spans="1:74" ht="16.5" customHeight="1" x14ac:dyDescent="0.2">
      <c r="A18" s="10" t="s">
        <v>6</v>
      </c>
      <c r="B18" s="19">
        <v>2</v>
      </c>
      <c r="C18" s="4">
        <f t="shared" si="57"/>
        <v>8.4388185654008439</v>
      </c>
      <c r="D18" s="19">
        <v>1.9</v>
      </c>
      <c r="E18" s="4">
        <f t="shared" si="58"/>
        <v>8.0168776371308006</v>
      </c>
      <c r="F18" s="19">
        <v>2.2999999999999998</v>
      </c>
      <c r="G18" s="4">
        <f t="shared" si="59"/>
        <v>8.5820895522388057</v>
      </c>
      <c r="H18" s="19">
        <v>2.1</v>
      </c>
      <c r="I18" s="4">
        <f t="shared" si="60"/>
        <v>8.3665338645418323</v>
      </c>
      <c r="J18" s="19"/>
      <c r="K18" s="4" t="str">
        <f t="shared" si="61"/>
        <v/>
      </c>
      <c r="L18" s="19"/>
      <c r="M18" s="4" t="str">
        <f t="shared" si="62"/>
        <v/>
      </c>
      <c r="N18" s="19"/>
      <c r="O18" s="4" t="str">
        <f t="shared" si="63"/>
        <v/>
      </c>
      <c r="P18" s="19"/>
      <c r="Q18" s="4" t="str">
        <f t="shared" si="64"/>
        <v/>
      </c>
      <c r="R18" s="19"/>
      <c r="S18" s="4" t="str">
        <f t="shared" si="65"/>
        <v/>
      </c>
      <c r="T18" s="19"/>
      <c r="U18" s="4" t="str">
        <f t="shared" si="66"/>
        <v/>
      </c>
      <c r="V18" s="19"/>
      <c r="W18" s="4" t="str">
        <f t="shared" si="67"/>
        <v/>
      </c>
      <c r="X18" s="19"/>
      <c r="Y18" s="4" t="str">
        <f t="shared" si="68"/>
        <v/>
      </c>
      <c r="Z18" s="19"/>
      <c r="AA18" s="4" t="str">
        <f t="shared" si="69"/>
        <v/>
      </c>
      <c r="AB18" s="19"/>
      <c r="AC18" s="4" t="str">
        <f t="shared" si="70"/>
        <v/>
      </c>
      <c r="AD18" s="19"/>
      <c r="AE18" s="4" t="str">
        <f t="shared" si="71"/>
        <v/>
      </c>
      <c r="AF18" s="19"/>
      <c r="AG18" s="4" t="str">
        <f t="shared" si="72"/>
        <v/>
      </c>
      <c r="AH18" s="19"/>
      <c r="AI18" s="4" t="str">
        <f t="shared" si="73"/>
        <v/>
      </c>
      <c r="AJ18" s="19"/>
      <c r="AK18" s="4" t="str">
        <f t="shared" si="74"/>
        <v/>
      </c>
      <c r="AL18" s="19"/>
      <c r="AM18" s="4" t="str">
        <f t="shared" si="75"/>
        <v/>
      </c>
      <c r="AN18" s="19"/>
      <c r="AO18" s="4" t="str">
        <f t="shared" si="76"/>
        <v/>
      </c>
      <c r="AP18" s="19"/>
      <c r="AQ18" s="4" t="str">
        <f t="shared" si="77"/>
        <v/>
      </c>
      <c r="AR18" s="19"/>
      <c r="AS18" s="4" t="str">
        <f t="shared" si="78"/>
        <v/>
      </c>
      <c r="AT18" s="19"/>
      <c r="AU18" s="4" t="str">
        <f t="shared" si="79"/>
        <v/>
      </c>
      <c r="AV18" s="19"/>
      <c r="AW18" s="4" t="str">
        <f t="shared" si="80"/>
        <v/>
      </c>
      <c r="AX18" s="19"/>
      <c r="AY18" s="4" t="str">
        <f t="shared" si="81"/>
        <v/>
      </c>
      <c r="AZ18" s="19"/>
      <c r="BA18" s="4" t="str">
        <f t="shared" si="82"/>
        <v/>
      </c>
      <c r="BB18" s="19"/>
      <c r="BC18" s="4" t="str">
        <f t="shared" si="83"/>
        <v/>
      </c>
      <c r="BD18" s="19"/>
      <c r="BE18" s="4" t="str">
        <f t="shared" si="84"/>
        <v/>
      </c>
      <c r="BF18" s="19"/>
      <c r="BG18" s="4" t="str">
        <f t="shared" si="85"/>
        <v/>
      </c>
      <c r="BH18" s="19"/>
      <c r="BI18" s="4" t="str">
        <f t="shared" si="86"/>
        <v/>
      </c>
      <c r="BK18" s="57" t="s">
        <v>6</v>
      </c>
      <c r="BL18" s="30">
        <f t="shared" si="16"/>
        <v>4</v>
      </c>
      <c r="BM18" s="31">
        <f t="shared" si="17"/>
        <v>1.9</v>
      </c>
      <c r="BN18" s="32" t="str">
        <f t="shared" si="18"/>
        <v>–</v>
      </c>
      <c r="BO18" s="33">
        <f t="shared" si="19"/>
        <v>2.2999999999999998</v>
      </c>
      <c r="BP18" s="34">
        <f t="shared" si="20"/>
        <v>8.0168776371308006</v>
      </c>
      <c r="BQ18" s="35" t="str">
        <f t="shared" si="40"/>
        <v>–</v>
      </c>
      <c r="BR18" s="36">
        <f t="shared" si="21"/>
        <v>8.5820895522388057</v>
      </c>
      <c r="BS18" s="37">
        <f t="shared" si="22"/>
        <v>2.0749999999999997</v>
      </c>
      <c r="BT18" s="38">
        <f t="shared" si="22"/>
        <v>8.3510799048280706</v>
      </c>
      <c r="BU18" s="32">
        <f t="shared" si="23"/>
        <v>0.17078251276599324</v>
      </c>
      <c r="BV18" s="39">
        <f t="shared" si="23"/>
        <v>0.24013434459399927</v>
      </c>
    </row>
    <row r="19" spans="1:74" ht="16.5" customHeight="1" x14ac:dyDescent="0.2">
      <c r="A19" s="10" t="s">
        <v>7</v>
      </c>
      <c r="B19" s="19">
        <v>6</v>
      </c>
      <c r="C19" s="4" t="s">
        <v>3</v>
      </c>
      <c r="D19" s="19">
        <v>6</v>
      </c>
      <c r="E19" s="4" t="s">
        <v>3</v>
      </c>
      <c r="F19" s="19"/>
      <c r="G19" s="4" t="s">
        <v>3</v>
      </c>
      <c r="H19" s="19">
        <v>6</v>
      </c>
      <c r="I19" s="4" t="s">
        <v>3</v>
      </c>
      <c r="J19" s="19"/>
      <c r="K19" s="4" t="s">
        <v>3</v>
      </c>
      <c r="L19" s="19"/>
      <c r="M19" s="4" t="s">
        <v>3</v>
      </c>
      <c r="N19" s="19"/>
      <c r="O19" s="4" t="s">
        <v>3</v>
      </c>
      <c r="P19" s="19"/>
      <c r="Q19" s="4" t="s">
        <v>3</v>
      </c>
      <c r="R19" s="19"/>
      <c r="S19" s="4" t="s">
        <v>3</v>
      </c>
      <c r="T19" s="19"/>
      <c r="U19" s="4" t="s">
        <v>3</v>
      </c>
      <c r="V19" s="19"/>
      <c r="W19" s="4" t="s">
        <v>3</v>
      </c>
      <c r="X19" s="19"/>
      <c r="Y19" s="4" t="s">
        <v>3</v>
      </c>
      <c r="Z19" s="19"/>
      <c r="AA19" s="4" t="s">
        <v>3</v>
      </c>
      <c r="AB19" s="19"/>
      <c r="AC19" s="4" t="s">
        <v>3</v>
      </c>
      <c r="AD19" s="19"/>
      <c r="AE19" s="4" t="s">
        <v>3</v>
      </c>
      <c r="AF19" s="19"/>
      <c r="AG19" s="4" t="s">
        <v>3</v>
      </c>
      <c r="AH19" s="19"/>
      <c r="AI19" s="4" t="s">
        <v>3</v>
      </c>
      <c r="AJ19" s="19"/>
      <c r="AK19" s="4" t="s">
        <v>3</v>
      </c>
      <c r="AL19" s="19"/>
      <c r="AM19" s="4" t="s">
        <v>3</v>
      </c>
      <c r="AN19" s="19"/>
      <c r="AO19" s="4" t="s">
        <v>3</v>
      </c>
      <c r="AP19" s="19"/>
      <c r="AQ19" s="4" t="s">
        <v>3</v>
      </c>
      <c r="AR19" s="19"/>
      <c r="AS19" s="4" t="s">
        <v>3</v>
      </c>
      <c r="AT19" s="19"/>
      <c r="AU19" s="4" t="s">
        <v>3</v>
      </c>
      <c r="AV19" s="19"/>
      <c r="AW19" s="4" t="s">
        <v>3</v>
      </c>
      <c r="AX19" s="19"/>
      <c r="AY19" s="4" t="s">
        <v>3</v>
      </c>
      <c r="AZ19" s="19"/>
      <c r="BA19" s="4" t="s">
        <v>3</v>
      </c>
      <c r="BB19" s="19"/>
      <c r="BC19" s="4" t="s">
        <v>3</v>
      </c>
      <c r="BD19" s="19"/>
      <c r="BE19" s="4" t="s">
        <v>3</v>
      </c>
      <c r="BF19" s="19"/>
      <c r="BG19" s="4" t="s">
        <v>3</v>
      </c>
      <c r="BH19" s="19"/>
      <c r="BI19" s="4" t="s">
        <v>3</v>
      </c>
      <c r="BK19" s="57" t="s">
        <v>7</v>
      </c>
      <c r="BL19" s="30">
        <f t="shared" si="16"/>
        <v>3</v>
      </c>
      <c r="BM19" s="21">
        <f t="shared" si="17"/>
        <v>6</v>
      </c>
      <c r="BN19" s="22" t="str">
        <f t="shared" si="18"/>
        <v>–</v>
      </c>
      <c r="BO19" s="23">
        <f t="shared" si="19"/>
        <v>6</v>
      </c>
      <c r="BP19" s="24" t="str">
        <f t="shared" si="20"/>
        <v/>
      </c>
      <c r="BQ19" s="6" t="s">
        <v>3</v>
      </c>
      <c r="BR19" s="26" t="str">
        <f t="shared" si="21"/>
        <v/>
      </c>
      <c r="BS19" s="37">
        <f t="shared" si="22"/>
        <v>6</v>
      </c>
      <c r="BT19" s="28" t="s">
        <v>3</v>
      </c>
      <c r="BU19" s="22">
        <f t="shared" si="23"/>
        <v>0</v>
      </c>
      <c r="BV19" s="29" t="s">
        <v>3</v>
      </c>
    </row>
    <row r="20" spans="1:74" ht="16.5" customHeight="1" x14ac:dyDescent="0.2">
      <c r="A20" s="15" t="s">
        <v>14</v>
      </c>
      <c r="B20" s="17"/>
      <c r="C20" s="3"/>
      <c r="D20" s="17"/>
      <c r="E20" s="3"/>
      <c r="F20" s="17"/>
      <c r="G20" s="3"/>
      <c r="H20" s="17"/>
      <c r="I20" s="3"/>
      <c r="J20" s="17"/>
      <c r="K20" s="3"/>
      <c r="L20" s="17"/>
      <c r="M20" s="3"/>
      <c r="N20" s="17"/>
      <c r="O20" s="3"/>
      <c r="P20" s="17"/>
      <c r="Q20" s="3"/>
      <c r="R20" s="17"/>
      <c r="S20" s="3"/>
      <c r="T20" s="17"/>
      <c r="U20" s="3"/>
      <c r="V20" s="17"/>
      <c r="W20" s="3"/>
      <c r="X20" s="17"/>
      <c r="Y20" s="3"/>
      <c r="Z20" s="17"/>
      <c r="AA20" s="3"/>
      <c r="AB20" s="17"/>
      <c r="AC20" s="3"/>
      <c r="AD20" s="17"/>
      <c r="AE20" s="3"/>
      <c r="AF20" s="17"/>
      <c r="AG20" s="3"/>
      <c r="AH20" s="17"/>
      <c r="AI20" s="3"/>
      <c r="AJ20" s="17"/>
      <c r="AK20" s="3"/>
      <c r="AL20" s="17"/>
      <c r="AM20" s="3"/>
      <c r="AN20" s="17"/>
      <c r="AO20" s="3"/>
      <c r="AP20" s="17"/>
      <c r="AQ20" s="3"/>
      <c r="AR20" s="17"/>
      <c r="AS20" s="3"/>
      <c r="AT20" s="17"/>
      <c r="AU20" s="3"/>
      <c r="AV20" s="17"/>
      <c r="AW20" s="3"/>
      <c r="AX20" s="17"/>
      <c r="AY20" s="3"/>
      <c r="AZ20" s="17"/>
      <c r="BA20" s="3"/>
      <c r="BB20" s="17"/>
      <c r="BC20" s="3"/>
      <c r="BD20" s="17"/>
      <c r="BE20" s="3"/>
      <c r="BF20" s="17"/>
      <c r="BG20" s="3"/>
      <c r="BH20" s="17"/>
      <c r="BI20" s="3"/>
      <c r="BK20" s="56" t="s">
        <v>14</v>
      </c>
      <c r="BL20" s="30"/>
      <c r="BM20" s="31"/>
      <c r="BN20" s="32"/>
      <c r="BO20" s="33"/>
      <c r="BP20" s="34"/>
      <c r="BQ20" s="35"/>
      <c r="BR20" s="36"/>
      <c r="BS20" s="37"/>
      <c r="BT20" s="38"/>
      <c r="BU20" s="32"/>
      <c r="BV20" s="39"/>
    </row>
    <row r="21" spans="1:74" ht="16.5" customHeight="1" x14ac:dyDescent="0.2">
      <c r="A21" s="10" t="s">
        <v>26</v>
      </c>
      <c r="B21" s="19">
        <v>7</v>
      </c>
      <c r="C21" s="4">
        <f>IF(AND((B21&gt;0),(B$4&gt;0)),(B21/B$4*100),"")</f>
        <v>29.535864978902953</v>
      </c>
      <c r="D21" s="19">
        <v>7</v>
      </c>
      <c r="E21" s="4">
        <f>IF(AND((D21&gt;0),(D$4&gt;0)),(D21/D$4*100),"")</f>
        <v>29.535864978902953</v>
      </c>
      <c r="F21" s="19">
        <v>7.6</v>
      </c>
      <c r="G21" s="4">
        <f>IF(AND((F21&gt;0),(F$4&gt;0)),(F21/F$4*100),"")</f>
        <v>28.35820895522388</v>
      </c>
      <c r="H21" s="19">
        <v>7.5</v>
      </c>
      <c r="I21" s="4">
        <f>IF(AND((H21&gt;0),(H$4&gt;0)),(H21/H$4*100),"")</f>
        <v>29.880478087649397</v>
      </c>
      <c r="J21" s="19"/>
      <c r="K21" s="4" t="str">
        <f>IF(AND((J21&gt;0),(J$4&gt;0)),(J21/J$4*100),"")</f>
        <v/>
      </c>
      <c r="L21" s="19"/>
      <c r="M21" s="4" t="str">
        <f>IF(AND((L21&gt;0),(L$4&gt;0)),(L21/L$4*100),"")</f>
        <v/>
      </c>
      <c r="N21" s="19"/>
      <c r="O21" s="4" t="str">
        <f>IF(AND((N21&gt;0),(N$4&gt;0)),(N21/N$4*100),"")</f>
        <v/>
      </c>
      <c r="P21" s="19"/>
      <c r="Q21" s="4" t="str">
        <f>IF(AND((P21&gt;0),(P$4&gt;0)),(P21/P$4*100),"")</f>
        <v/>
      </c>
      <c r="R21" s="19"/>
      <c r="S21" s="4" t="str">
        <f>IF(AND((R21&gt;0),(R$4&gt;0)),(R21/R$4*100),"")</f>
        <v/>
      </c>
      <c r="T21" s="19"/>
      <c r="U21" s="4" t="str">
        <f>IF(AND((T21&gt;0),(T$4&gt;0)),(T21/T$4*100),"")</f>
        <v/>
      </c>
      <c r="V21" s="19"/>
      <c r="W21" s="4" t="str">
        <f>IF(AND((V21&gt;0),(V$4&gt;0)),(V21/V$4*100),"")</f>
        <v/>
      </c>
      <c r="X21" s="19"/>
      <c r="Y21" s="4" t="str">
        <f>IF(AND((X21&gt;0),(X$4&gt;0)),(X21/X$4*100),"")</f>
        <v/>
      </c>
      <c r="Z21" s="19"/>
      <c r="AA21" s="4" t="str">
        <f>IF(AND((Z21&gt;0),(Z$4&gt;0)),(Z21/Z$4*100),"")</f>
        <v/>
      </c>
      <c r="AB21" s="19"/>
      <c r="AC21" s="4" t="str">
        <f>IF(AND((AB21&gt;0),(AB$4&gt;0)),(AB21/AB$4*100),"")</f>
        <v/>
      </c>
      <c r="AD21" s="19"/>
      <c r="AE21" s="4" t="str">
        <f t="shared" ref="AE21:AE22" si="87">IF(AND((AD21&gt;0),(AD$4&gt;0)),(AD21/AD$4*100),"")</f>
        <v/>
      </c>
      <c r="AF21" s="19"/>
      <c r="AG21" s="4" t="str">
        <f t="shared" ref="AG21:AG22" si="88">IF(AND((AF21&gt;0),(AF$4&gt;0)),(AF21/AF$4*100),"")</f>
        <v/>
      </c>
      <c r="AH21" s="19"/>
      <c r="AI21" s="4" t="str">
        <f t="shared" ref="AI21:AI22" si="89">IF(AND((AH21&gt;0),(AH$4&gt;0)),(AH21/AH$4*100),"")</f>
        <v/>
      </c>
      <c r="AJ21" s="19"/>
      <c r="AK21" s="4" t="str">
        <f t="shared" ref="AK21:AK22" si="90">IF(AND((AJ21&gt;0),(AJ$4&gt;0)),(AJ21/AJ$4*100),"")</f>
        <v/>
      </c>
      <c r="AL21" s="19"/>
      <c r="AM21" s="4" t="str">
        <f t="shared" ref="AM21:AM22" si="91">IF(AND((AL21&gt;0),(AL$4&gt;0)),(AL21/AL$4*100),"")</f>
        <v/>
      </c>
      <c r="AN21" s="19"/>
      <c r="AO21" s="4" t="str">
        <f t="shared" ref="AO21:AO22" si="92">IF(AND((AN21&gt;0),(AN$4&gt;0)),(AN21/AN$4*100),"")</f>
        <v/>
      </c>
      <c r="AP21" s="19"/>
      <c r="AQ21" s="4" t="str">
        <f t="shared" ref="AQ21:AQ22" si="93">IF(AND((AP21&gt;0),(AP$4&gt;0)),(AP21/AP$4*100),"")</f>
        <v/>
      </c>
      <c r="AR21" s="19"/>
      <c r="AS21" s="4" t="str">
        <f t="shared" ref="AS21:AS22" si="94">IF(AND((AR21&gt;0),(AR$4&gt;0)),(AR21/AR$4*100),"")</f>
        <v/>
      </c>
      <c r="AT21" s="19"/>
      <c r="AU21" s="4" t="str">
        <f t="shared" ref="AU21:AU22" si="95">IF(AND((AT21&gt;0),(AT$4&gt;0)),(AT21/AT$4*100),"")</f>
        <v/>
      </c>
      <c r="AV21" s="19"/>
      <c r="AW21" s="4" t="str">
        <f t="shared" ref="AW21:AW22" si="96">IF(AND((AV21&gt;0),(AV$4&gt;0)),(AV21/AV$4*100),"")</f>
        <v/>
      </c>
      <c r="AX21" s="19"/>
      <c r="AY21" s="4" t="str">
        <f t="shared" ref="AY21:AY22" si="97">IF(AND((AX21&gt;0),(AX$4&gt;0)),(AX21/AX$4*100),"")</f>
        <v/>
      </c>
      <c r="AZ21" s="19"/>
      <c r="BA21" s="4" t="str">
        <f t="shared" ref="BA21:BA22" si="98">IF(AND((AZ21&gt;0),(AZ$4&gt;0)),(AZ21/AZ$4*100),"")</f>
        <v/>
      </c>
      <c r="BB21" s="19"/>
      <c r="BC21" s="4" t="str">
        <f t="shared" ref="BC21:BC22" si="99">IF(AND((BB21&gt;0),(BB$4&gt;0)),(BB21/BB$4*100),"")</f>
        <v/>
      </c>
      <c r="BD21" s="19"/>
      <c r="BE21" s="4" t="str">
        <f t="shared" ref="BE21:BE22" si="100">IF(AND((BD21&gt;0),(BD$4&gt;0)),(BD21/BD$4*100),"")</f>
        <v/>
      </c>
      <c r="BF21" s="19"/>
      <c r="BG21" s="4" t="str">
        <f t="shared" ref="BG21:BG22" si="101">IF(AND((BF21&gt;0),(BF$4&gt;0)),(BF21/BF$4*100),"")</f>
        <v/>
      </c>
      <c r="BH21" s="19"/>
      <c r="BI21" s="4" t="str">
        <f t="shared" ref="BI21:BI22" si="102">IF(AND((BH21&gt;0),(BH$4&gt;0)),(BH21/BH$4*100),"")</f>
        <v/>
      </c>
      <c r="BK21" s="57" t="s">
        <v>26</v>
      </c>
      <c r="BL21" s="30">
        <f t="shared" si="16"/>
        <v>4</v>
      </c>
      <c r="BM21" s="31">
        <f t="shared" si="17"/>
        <v>7</v>
      </c>
      <c r="BN21" s="32" t="str">
        <f t="shared" si="18"/>
        <v>–</v>
      </c>
      <c r="BO21" s="33">
        <f t="shared" si="19"/>
        <v>7.6</v>
      </c>
      <c r="BP21" s="34">
        <f t="shared" si="20"/>
        <v>28.35820895522388</v>
      </c>
      <c r="BQ21" s="35" t="str">
        <f t="shared" si="40"/>
        <v>–</v>
      </c>
      <c r="BR21" s="36">
        <f t="shared" si="21"/>
        <v>29.880478087649397</v>
      </c>
      <c r="BS21" s="37">
        <f t="shared" si="22"/>
        <v>7.2750000000000004</v>
      </c>
      <c r="BT21" s="38">
        <f t="shared" si="22"/>
        <v>29.327604250169795</v>
      </c>
      <c r="BU21" s="32">
        <f t="shared" si="23"/>
        <v>0.32015621187164234</v>
      </c>
      <c r="BV21" s="39">
        <f t="shared" si="23"/>
        <v>0.66636871182492552</v>
      </c>
    </row>
    <row r="22" spans="1:74" ht="16.5" customHeight="1" x14ac:dyDescent="0.2">
      <c r="A22" s="10" t="s">
        <v>27</v>
      </c>
      <c r="B22" s="19">
        <v>1.4</v>
      </c>
      <c r="C22" s="4">
        <f>IF(AND((B22&gt;0),(B$4&gt;0)),(B22/B$4*100),"")</f>
        <v>5.9071729957805905</v>
      </c>
      <c r="D22" s="19">
        <v>1.4</v>
      </c>
      <c r="E22" s="4">
        <f>IF(AND((D22&gt;0),(D$4&gt;0)),(D22/D$4*100),"")</f>
        <v>5.9071729957805905</v>
      </c>
      <c r="F22" s="19">
        <v>1.3</v>
      </c>
      <c r="G22" s="4">
        <f>IF(AND((F22&gt;0),(F$4&gt;0)),(F22/F$4*100),"")</f>
        <v>4.8507462686567164</v>
      </c>
      <c r="H22" s="19">
        <v>1.2</v>
      </c>
      <c r="I22" s="4">
        <f>IF(AND((H22&gt;0),(H$4&gt;0)),(H22/H$4*100),"")</f>
        <v>4.7808764940239037</v>
      </c>
      <c r="J22" s="19"/>
      <c r="K22" s="4" t="str">
        <f>IF(AND((J22&gt;0),(J$4&gt;0)),(J22/J$4*100),"")</f>
        <v/>
      </c>
      <c r="L22" s="19"/>
      <c r="M22" s="4" t="str">
        <f>IF(AND((L22&gt;0),(L$4&gt;0)),(L22/L$4*100),"")</f>
        <v/>
      </c>
      <c r="N22" s="19"/>
      <c r="O22" s="4" t="str">
        <f>IF(AND((N22&gt;0),(N$4&gt;0)),(N22/N$4*100),"")</f>
        <v/>
      </c>
      <c r="P22" s="19"/>
      <c r="Q22" s="4" t="str">
        <f>IF(AND((P22&gt;0),(P$4&gt;0)),(P22/P$4*100),"")</f>
        <v/>
      </c>
      <c r="R22" s="19"/>
      <c r="S22" s="4" t="str">
        <f>IF(AND((R22&gt;0),(R$4&gt;0)),(R22/R$4*100),"")</f>
        <v/>
      </c>
      <c r="T22" s="19"/>
      <c r="U22" s="4" t="str">
        <f>IF(AND((T22&gt;0),(T$4&gt;0)),(T22/T$4*100),"")</f>
        <v/>
      </c>
      <c r="V22" s="19"/>
      <c r="W22" s="4" t="str">
        <f>IF(AND((V22&gt;0),(V$4&gt;0)),(V22/V$4*100),"")</f>
        <v/>
      </c>
      <c r="X22" s="19"/>
      <c r="Y22" s="4" t="str">
        <f>IF(AND((X22&gt;0),(X$4&gt;0)),(X22/X$4*100),"")</f>
        <v/>
      </c>
      <c r="Z22" s="19"/>
      <c r="AA22" s="4" t="str">
        <f>IF(AND((Z22&gt;0),(Z$4&gt;0)),(Z22/Z$4*100),"")</f>
        <v/>
      </c>
      <c r="AB22" s="19"/>
      <c r="AC22" s="4" t="str">
        <f>IF(AND((AB22&gt;0),(AB$4&gt;0)),(AB22/AB$4*100),"")</f>
        <v/>
      </c>
      <c r="AD22" s="19"/>
      <c r="AE22" s="4" t="str">
        <f t="shared" si="87"/>
        <v/>
      </c>
      <c r="AF22" s="19"/>
      <c r="AG22" s="4" t="str">
        <f t="shared" si="88"/>
        <v/>
      </c>
      <c r="AH22" s="19"/>
      <c r="AI22" s="4" t="str">
        <f t="shared" si="89"/>
        <v/>
      </c>
      <c r="AJ22" s="19"/>
      <c r="AK22" s="4" t="str">
        <f t="shared" si="90"/>
        <v/>
      </c>
      <c r="AL22" s="19"/>
      <c r="AM22" s="4" t="str">
        <f t="shared" si="91"/>
        <v/>
      </c>
      <c r="AN22" s="19"/>
      <c r="AO22" s="4" t="str">
        <f t="shared" si="92"/>
        <v/>
      </c>
      <c r="AP22" s="19"/>
      <c r="AQ22" s="4" t="str">
        <f t="shared" si="93"/>
        <v/>
      </c>
      <c r="AR22" s="19"/>
      <c r="AS22" s="4" t="str">
        <f t="shared" si="94"/>
        <v/>
      </c>
      <c r="AT22" s="19"/>
      <c r="AU22" s="4" t="str">
        <f t="shared" si="95"/>
        <v/>
      </c>
      <c r="AV22" s="19"/>
      <c r="AW22" s="4" t="str">
        <f t="shared" si="96"/>
        <v/>
      </c>
      <c r="AX22" s="19"/>
      <c r="AY22" s="4" t="str">
        <f t="shared" si="97"/>
        <v/>
      </c>
      <c r="AZ22" s="19"/>
      <c r="BA22" s="4" t="str">
        <f t="shared" si="98"/>
        <v/>
      </c>
      <c r="BB22" s="19"/>
      <c r="BC22" s="4" t="str">
        <f t="shared" si="99"/>
        <v/>
      </c>
      <c r="BD22" s="19"/>
      <c r="BE22" s="4" t="str">
        <f t="shared" si="100"/>
        <v/>
      </c>
      <c r="BF22" s="19"/>
      <c r="BG22" s="4" t="str">
        <f t="shared" si="101"/>
        <v/>
      </c>
      <c r="BH22" s="19"/>
      <c r="BI22" s="4" t="str">
        <f t="shared" si="102"/>
        <v/>
      </c>
      <c r="BK22" s="57" t="s">
        <v>27</v>
      </c>
      <c r="BL22" s="30">
        <f t="shared" si="16"/>
        <v>4</v>
      </c>
      <c r="BM22" s="31">
        <f t="shared" si="17"/>
        <v>1.2</v>
      </c>
      <c r="BN22" s="32" t="str">
        <f t="shared" si="18"/>
        <v>–</v>
      </c>
      <c r="BO22" s="33">
        <f t="shared" si="19"/>
        <v>1.4</v>
      </c>
      <c r="BP22" s="34">
        <f t="shared" si="20"/>
        <v>4.7808764940239037</v>
      </c>
      <c r="BQ22" s="35" t="str">
        <f t="shared" si="40"/>
        <v>–</v>
      </c>
      <c r="BR22" s="36">
        <f t="shared" si="21"/>
        <v>5.9071729957805905</v>
      </c>
      <c r="BS22" s="37">
        <f t="shared" si="22"/>
        <v>1.325</v>
      </c>
      <c r="BT22" s="38">
        <f t="shared" si="22"/>
        <v>5.3614921885604501</v>
      </c>
      <c r="BU22" s="32">
        <f t="shared" si="23"/>
        <v>9.5742710775633788E-2</v>
      </c>
      <c r="BV22" s="39">
        <f t="shared" si="23"/>
        <v>0.63074322989557918</v>
      </c>
    </row>
    <row r="23" spans="1:74" ht="16.5" customHeight="1" x14ac:dyDescent="0.2">
      <c r="A23" s="10" t="s">
        <v>28</v>
      </c>
      <c r="B23" s="68">
        <f>IF(AND((B22&gt;0),(B21&gt;0)),(B22/B21),"")</f>
        <v>0.19999999999999998</v>
      </c>
      <c r="C23" s="4" t="s">
        <v>3</v>
      </c>
      <c r="D23" s="68">
        <f>IF(AND((D22&gt;0),(D21&gt;0)),(D22/D21),"")</f>
        <v>0.19999999999999998</v>
      </c>
      <c r="E23" s="4" t="s">
        <v>3</v>
      </c>
      <c r="F23" s="68">
        <f>IF(AND((F22&gt;0),(F21&gt;0)),(F22/F21),"")</f>
        <v>0.17105263157894737</v>
      </c>
      <c r="G23" s="4" t="s">
        <v>3</v>
      </c>
      <c r="H23" s="68">
        <f>IF(AND((H22&gt;0),(H21&gt;0)),(H22/H21),"")</f>
        <v>0.16</v>
      </c>
      <c r="I23" s="4" t="s">
        <v>3</v>
      </c>
      <c r="J23" s="68" t="str">
        <f>IF(AND((J22&gt;0),(J21&gt;0)),(J22/J21),"")</f>
        <v/>
      </c>
      <c r="K23" s="4" t="s">
        <v>3</v>
      </c>
      <c r="L23" s="68" t="str">
        <f>IF(AND((L22&gt;0),(L21&gt;0)),(L22/L21),"")</f>
        <v/>
      </c>
      <c r="M23" s="4" t="s">
        <v>3</v>
      </c>
      <c r="N23" s="68" t="str">
        <f>IF(AND((N22&gt;0),(N21&gt;0)),(N22/N21),"")</f>
        <v/>
      </c>
      <c r="O23" s="4" t="s">
        <v>3</v>
      </c>
      <c r="P23" s="68" t="str">
        <f>IF(AND((P22&gt;0),(P21&gt;0)),(P22/P21),"")</f>
        <v/>
      </c>
      <c r="Q23" s="4" t="s">
        <v>3</v>
      </c>
      <c r="R23" s="68" t="str">
        <f>IF(AND((R22&gt;0),(R21&gt;0)),(R22/R21),"")</f>
        <v/>
      </c>
      <c r="S23" s="4" t="s">
        <v>3</v>
      </c>
      <c r="T23" s="68" t="str">
        <f>IF(AND((T22&gt;0),(T21&gt;0)),(T22/T21),"")</f>
        <v/>
      </c>
      <c r="U23" s="4" t="s">
        <v>3</v>
      </c>
      <c r="V23" s="68" t="str">
        <f>IF(AND((V22&gt;0),(V21&gt;0)),(V22/V21),"")</f>
        <v/>
      </c>
      <c r="W23" s="4" t="s">
        <v>3</v>
      </c>
      <c r="X23" s="68" t="str">
        <f>IF(AND((X22&gt;0),(X21&gt;0)),(X22/X21),"")</f>
        <v/>
      </c>
      <c r="Y23" s="4" t="s">
        <v>3</v>
      </c>
      <c r="Z23" s="68" t="str">
        <f>IF(AND((Z22&gt;0),(Z21&gt;0)),(Z22/Z21),"")</f>
        <v/>
      </c>
      <c r="AA23" s="4" t="s">
        <v>3</v>
      </c>
      <c r="AB23" s="68" t="str">
        <f>IF(AND((AB22&gt;0),(AB21&gt;0)),(AB22/AB21),"")</f>
        <v/>
      </c>
      <c r="AC23" s="4" t="s">
        <v>3</v>
      </c>
      <c r="AD23" s="68" t="str">
        <f t="shared" ref="AD23" si="103">IF(AND((AD22&gt;0),(AD21&gt;0)),(AD22/AD21),"")</f>
        <v/>
      </c>
      <c r="AE23" s="4" t="s">
        <v>3</v>
      </c>
      <c r="AF23" s="68" t="str">
        <f t="shared" ref="AF23" si="104">IF(AND((AF22&gt;0),(AF21&gt;0)),(AF22/AF21),"")</f>
        <v/>
      </c>
      <c r="AG23" s="4" t="s">
        <v>3</v>
      </c>
      <c r="AH23" s="68" t="str">
        <f t="shared" ref="AH23" si="105">IF(AND((AH22&gt;0),(AH21&gt;0)),(AH22/AH21),"")</f>
        <v/>
      </c>
      <c r="AI23" s="4" t="s">
        <v>3</v>
      </c>
      <c r="AJ23" s="68" t="str">
        <f t="shared" ref="AJ23" si="106">IF(AND((AJ22&gt;0),(AJ21&gt;0)),(AJ22/AJ21),"")</f>
        <v/>
      </c>
      <c r="AK23" s="4" t="s">
        <v>3</v>
      </c>
      <c r="AL23" s="68" t="str">
        <f t="shared" ref="AL23" si="107">IF(AND((AL22&gt;0),(AL21&gt;0)),(AL22/AL21),"")</f>
        <v/>
      </c>
      <c r="AM23" s="4" t="s">
        <v>3</v>
      </c>
      <c r="AN23" s="68" t="str">
        <f t="shared" ref="AN23" si="108">IF(AND((AN22&gt;0),(AN21&gt;0)),(AN22/AN21),"")</f>
        <v/>
      </c>
      <c r="AO23" s="4" t="s">
        <v>3</v>
      </c>
      <c r="AP23" s="68" t="str">
        <f t="shared" ref="AP23" si="109">IF(AND((AP22&gt;0),(AP21&gt;0)),(AP22/AP21),"")</f>
        <v/>
      </c>
      <c r="AQ23" s="4" t="s">
        <v>3</v>
      </c>
      <c r="AR23" s="68" t="str">
        <f t="shared" ref="AR23" si="110">IF(AND((AR22&gt;0),(AR21&gt;0)),(AR22/AR21),"")</f>
        <v/>
      </c>
      <c r="AS23" s="4" t="s">
        <v>3</v>
      </c>
      <c r="AT23" s="68" t="str">
        <f t="shared" ref="AT23" si="111">IF(AND((AT22&gt;0),(AT21&gt;0)),(AT22/AT21),"")</f>
        <v/>
      </c>
      <c r="AU23" s="4" t="s">
        <v>3</v>
      </c>
      <c r="AV23" s="68" t="str">
        <f t="shared" ref="AV23" si="112">IF(AND((AV22&gt;0),(AV21&gt;0)),(AV22/AV21),"")</f>
        <v/>
      </c>
      <c r="AW23" s="4" t="s">
        <v>3</v>
      </c>
      <c r="AX23" s="68" t="str">
        <f t="shared" ref="AX23" si="113">IF(AND((AX22&gt;0),(AX21&gt;0)),(AX22/AX21),"")</f>
        <v/>
      </c>
      <c r="AY23" s="4" t="s">
        <v>3</v>
      </c>
      <c r="AZ23" s="68" t="str">
        <f t="shared" ref="AZ23" si="114">IF(AND((AZ22&gt;0),(AZ21&gt;0)),(AZ22/AZ21),"")</f>
        <v/>
      </c>
      <c r="BA23" s="4" t="s">
        <v>3</v>
      </c>
      <c r="BB23" s="68" t="str">
        <f t="shared" ref="BB23" si="115">IF(AND((BB22&gt;0),(BB21&gt;0)),(BB22/BB21),"")</f>
        <v/>
      </c>
      <c r="BC23" s="4" t="s">
        <v>3</v>
      </c>
      <c r="BD23" s="68" t="str">
        <f t="shared" ref="BD23" si="116">IF(AND((BD22&gt;0),(BD21&gt;0)),(BD22/BD21),"")</f>
        <v/>
      </c>
      <c r="BE23" s="4" t="s">
        <v>3</v>
      </c>
      <c r="BF23" s="68" t="str">
        <f t="shared" ref="BF23" si="117">IF(AND((BF22&gt;0),(BF21&gt;0)),(BF22/BF21),"")</f>
        <v/>
      </c>
      <c r="BG23" s="4" t="s">
        <v>3</v>
      </c>
      <c r="BH23" s="68" t="str">
        <f t="shared" ref="BH23" si="118">IF(AND((BH22&gt;0),(BH21&gt;0)),(BH22/BH21),"")</f>
        <v/>
      </c>
      <c r="BI23" s="4" t="s">
        <v>3</v>
      </c>
      <c r="BK23" s="57" t="s">
        <v>28</v>
      </c>
      <c r="BL23" s="30">
        <f t="shared" si="16"/>
        <v>4</v>
      </c>
      <c r="BM23" s="40">
        <f t="shared" si="17"/>
        <v>0.16</v>
      </c>
      <c r="BN23" s="22" t="str">
        <f t="shared" si="18"/>
        <v>–</v>
      </c>
      <c r="BO23" s="41">
        <f t="shared" si="19"/>
        <v>0.19999999999999998</v>
      </c>
      <c r="BP23" s="24" t="str">
        <f t="shared" si="20"/>
        <v/>
      </c>
      <c r="BQ23" s="6" t="s">
        <v>3</v>
      </c>
      <c r="BR23" s="26" t="str">
        <f t="shared" si="21"/>
        <v/>
      </c>
      <c r="BS23" s="42">
        <f t="shared" si="22"/>
        <v>0.18276315789473685</v>
      </c>
      <c r="BT23" s="28" t="s">
        <v>3</v>
      </c>
      <c r="BU23" s="43">
        <f t="shared" si="23"/>
        <v>2.0408456053452144E-2</v>
      </c>
      <c r="BV23" s="29" t="s">
        <v>3</v>
      </c>
    </row>
    <row r="24" spans="1:74" ht="16.5" customHeight="1" x14ac:dyDescent="0.2">
      <c r="A24" s="15" t="s">
        <v>15</v>
      </c>
      <c r="B24" s="17"/>
      <c r="C24" s="3"/>
      <c r="D24" s="17"/>
      <c r="E24" s="3"/>
      <c r="F24" s="17"/>
      <c r="G24" s="3"/>
      <c r="H24" s="17"/>
      <c r="I24" s="3"/>
      <c r="J24" s="17"/>
      <c r="K24" s="3"/>
      <c r="L24" s="17"/>
      <c r="M24" s="3"/>
      <c r="N24" s="17"/>
      <c r="O24" s="3"/>
      <c r="P24" s="17"/>
      <c r="Q24" s="3"/>
      <c r="R24" s="17"/>
      <c r="S24" s="3"/>
      <c r="T24" s="17"/>
      <c r="U24" s="3"/>
      <c r="V24" s="17"/>
      <c r="W24" s="3"/>
      <c r="X24" s="17"/>
      <c r="Y24" s="3"/>
      <c r="Z24" s="17"/>
      <c r="AA24" s="3"/>
      <c r="AB24" s="17"/>
      <c r="AC24" s="3"/>
      <c r="AD24" s="17"/>
      <c r="AE24" s="3"/>
      <c r="AF24" s="17"/>
      <c r="AG24" s="3"/>
      <c r="AH24" s="17"/>
      <c r="AI24" s="3"/>
      <c r="AJ24" s="17"/>
      <c r="AK24" s="3"/>
      <c r="AL24" s="17"/>
      <c r="AM24" s="3"/>
      <c r="AN24" s="17"/>
      <c r="AO24" s="3"/>
      <c r="AP24" s="17"/>
      <c r="AQ24" s="3"/>
      <c r="AR24" s="17"/>
      <c r="AS24" s="3"/>
      <c r="AT24" s="17"/>
      <c r="AU24" s="3"/>
      <c r="AV24" s="17"/>
      <c r="AW24" s="3"/>
      <c r="AX24" s="17"/>
      <c r="AY24" s="3"/>
      <c r="AZ24" s="17"/>
      <c r="BA24" s="3"/>
      <c r="BB24" s="17"/>
      <c r="BC24" s="3"/>
      <c r="BD24" s="17"/>
      <c r="BE24" s="3"/>
      <c r="BF24" s="17"/>
      <c r="BG24" s="3"/>
      <c r="BH24" s="17"/>
      <c r="BI24" s="3"/>
      <c r="BK24" s="56" t="s">
        <v>15</v>
      </c>
      <c r="BL24" s="30"/>
      <c r="BM24" s="21"/>
      <c r="BN24" s="22"/>
      <c r="BO24" s="23"/>
      <c r="BP24" s="24"/>
      <c r="BQ24" s="25"/>
      <c r="BR24" s="26"/>
      <c r="BS24" s="27"/>
      <c r="BT24" s="28"/>
      <c r="BU24" s="22"/>
      <c r="BV24" s="29"/>
    </row>
    <row r="25" spans="1:74" ht="16.5" customHeight="1" x14ac:dyDescent="0.2">
      <c r="A25" s="10" t="s">
        <v>26</v>
      </c>
      <c r="B25" s="19">
        <v>6.8</v>
      </c>
      <c r="C25" s="4">
        <f>IF(AND((B25&gt;0),(B$4&gt;0)),(B25/B$4*100),"")</f>
        <v>28.691983122362867</v>
      </c>
      <c r="D25" s="19">
        <v>6.7</v>
      </c>
      <c r="E25" s="4">
        <f>IF(AND((D25&gt;0),(D$4&gt;0)),(D25/D$4*100),"")</f>
        <v>28.270042194092827</v>
      </c>
      <c r="F25" s="19">
        <v>7.6</v>
      </c>
      <c r="G25" s="4">
        <f>IF(AND((F25&gt;0),(F$4&gt;0)),(F25/F$4*100),"")</f>
        <v>28.35820895522388</v>
      </c>
      <c r="H25" s="19">
        <v>7</v>
      </c>
      <c r="I25" s="4">
        <f>IF(AND((H25&gt;0),(H$4&gt;0)),(H25/H$4*100),"")</f>
        <v>27.888446215139439</v>
      </c>
      <c r="J25" s="19"/>
      <c r="K25" s="4" t="str">
        <f>IF(AND((J25&gt;0),(J$4&gt;0)),(J25/J$4*100),"")</f>
        <v/>
      </c>
      <c r="L25" s="19"/>
      <c r="M25" s="4" t="str">
        <f>IF(AND((L25&gt;0),(L$4&gt;0)),(L25/L$4*100),"")</f>
        <v/>
      </c>
      <c r="N25" s="19"/>
      <c r="O25" s="4" t="str">
        <f>IF(AND((N25&gt;0),(N$4&gt;0)),(N25/N$4*100),"")</f>
        <v/>
      </c>
      <c r="P25" s="19"/>
      <c r="Q25" s="4" t="str">
        <f>IF(AND((P25&gt;0),(P$4&gt;0)),(P25/P$4*100),"")</f>
        <v/>
      </c>
      <c r="R25" s="19"/>
      <c r="S25" s="4" t="str">
        <f>IF(AND((R25&gt;0),(R$4&gt;0)),(R25/R$4*100),"")</f>
        <v/>
      </c>
      <c r="T25" s="19"/>
      <c r="U25" s="4" t="str">
        <f>IF(AND((T25&gt;0),(T$4&gt;0)),(T25/T$4*100),"")</f>
        <v/>
      </c>
      <c r="V25" s="19"/>
      <c r="W25" s="4" t="str">
        <f>IF(AND((V25&gt;0),(V$4&gt;0)),(V25/V$4*100),"")</f>
        <v/>
      </c>
      <c r="X25" s="19"/>
      <c r="Y25" s="4" t="str">
        <f>IF(AND((X25&gt;0),(X$4&gt;0)),(X25/X$4*100),"")</f>
        <v/>
      </c>
      <c r="Z25" s="19"/>
      <c r="AA25" s="4" t="str">
        <f>IF(AND((Z25&gt;0),(Z$4&gt;0)),(Z25/Z$4*100),"")</f>
        <v/>
      </c>
      <c r="AB25" s="19"/>
      <c r="AC25" s="4" t="str">
        <f>IF(AND((AB25&gt;0),(AB$4&gt;0)),(AB25/AB$4*100),"")</f>
        <v/>
      </c>
      <c r="AD25" s="19"/>
      <c r="AE25" s="4" t="str">
        <f t="shared" ref="AE25:AE26" si="119">IF(AND((AD25&gt;0),(AD$4&gt;0)),(AD25/AD$4*100),"")</f>
        <v/>
      </c>
      <c r="AF25" s="19"/>
      <c r="AG25" s="4" t="str">
        <f t="shared" ref="AG25:AG26" si="120">IF(AND((AF25&gt;0),(AF$4&gt;0)),(AF25/AF$4*100),"")</f>
        <v/>
      </c>
      <c r="AH25" s="19"/>
      <c r="AI25" s="4" t="str">
        <f t="shared" ref="AI25:AI26" si="121">IF(AND((AH25&gt;0),(AH$4&gt;0)),(AH25/AH$4*100),"")</f>
        <v/>
      </c>
      <c r="AJ25" s="19"/>
      <c r="AK25" s="4" t="str">
        <f t="shared" ref="AK25:AK26" si="122">IF(AND((AJ25&gt;0),(AJ$4&gt;0)),(AJ25/AJ$4*100),"")</f>
        <v/>
      </c>
      <c r="AL25" s="19"/>
      <c r="AM25" s="4" t="str">
        <f t="shared" ref="AM25:AM26" si="123">IF(AND((AL25&gt;0),(AL$4&gt;0)),(AL25/AL$4*100),"")</f>
        <v/>
      </c>
      <c r="AN25" s="19"/>
      <c r="AO25" s="4" t="str">
        <f t="shared" ref="AO25:AO26" si="124">IF(AND((AN25&gt;0),(AN$4&gt;0)),(AN25/AN$4*100),"")</f>
        <v/>
      </c>
      <c r="AP25" s="19"/>
      <c r="AQ25" s="4" t="str">
        <f t="shared" ref="AQ25:AQ26" si="125">IF(AND((AP25&gt;0),(AP$4&gt;0)),(AP25/AP$4*100),"")</f>
        <v/>
      </c>
      <c r="AR25" s="19"/>
      <c r="AS25" s="4" t="str">
        <f t="shared" ref="AS25:AS26" si="126">IF(AND((AR25&gt;0),(AR$4&gt;0)),(AR25/AR$4*100),"")</f>
        <v/>
      </c>
      <c r="AT25" s="19"/>
      <c r="AU25" s="4" t="str">
        <f t="shared" ref="AU25:AU26" si="127">IF(AND((AT25&gt;0),(AT$4&gt;0)),(AT25/AT$4*100),"")</f>
        <v/>
      </c>
      <c r="AV25" s="19"/>
      <c r="AW25" s="4" t="str">
        <f t="shared" ref="AW25:AW26" si="128">IF(AND((AV25&gt;0),(AV$4&gt;0)),(AV25/AV$4*100),"")</f>
        <v/>
      </c>
      <c r="AX25" s="19"/>
      <c r="AY25" s="4" t="str">
        <f t="shared" ref="AY25:AY26" si="129">IF(AND((AX25&gt;0),(AX$4&gt;0)),(AX25/AX$4*100),"")</f>
        <v/>
      </c>
      <c r="AZ25" s="19"/>
      <c r="BA25" s="4" t="str">
        <f t="shared" ref="BA25:BA26" si="130">IF(AND((AZ25&gt;0),(AZ$4&gt;0)),(AZ25/AZ$4*100),"")</f>
        <v/>
      </c>
      <c r="BB25" s="19"/>
      <c r="BC25" s="4" t="str">
        <f t="shared" ref="BC25:BC26" si="131">IF(AND((BB25&gt;0),(BB$4&gt;0)),(BB25/BB$4*100),"")</f>
        <v/>
      </c>
      <c r="BD25" s="19"/>
      <c r="BE25" s="4" t="str">
        <f t="shared" ref="BE25:BE26" si="132">IF(AND((BD25&gt;0),(BD$4&gt;0)),(BD25/BD$4*100),"")</f>
        <v/>
      </c>
      <c r="BF25" s="19"/>
      <c r="BG25" s="4" t="str">
        <f t="shared" ref="BG25:BG26" si="133">IF(AND((BF25&gt;0),(BF$4&gt;0)),(BF25/BF$4*100),"")</f>
        <v/>
      </c>
      <c r="BH25" s="19"/>
      <c r="BI25" s="4" t="str">
        <f t="shared" ref="BI25:BI26" si="134">IF(AND((BH25&gt;0),(BH$4&gt;0)),(BH25/BH$4*100),"")</f>
        <v/>
      </c>
      <c r="BK25" s="57" t="s">
        <v>26</v>
      </c>
      <c r="BL25" s="30">
        <f t="shared" si="16"/>
        <v>4</v>
      </c>
      <c r="BM25" s="31">
        <f t="shared" si="17"/>
        <v>6.7</v>
      </c>
      <c r="BN25" s="32" t="str">
        <f t="shared" si="18"/>
        <v>–</v>
      </c>
      <c r="BO25" s="33">
        <f t="shared" si="19"/>
        <v>7.6</v>
      </c>
      <c r="BP25" s="34">
        <f t="shared" si="20"/>
        <v>27.888446215139439</v>
      </c>
      <c r="BQ25" s="35" t="str">
        <f t="shared" si="40"/>
        <v>–</v>
      </c>
      <c r="BR25" s="36">
        <f t="shared" si="21"/>
        <v>28.691983122362867</v>
      </c>
      <c r="BS25" s="37">
        <f t="shared" si="22"/>
        <v>7.0250000000000004</v>
      </c>
      <c r="BT25" s="38">
        <f t="shared" si="22"/>
        <v>28.302170121704751</v>
      </c>
      <c r="BU25" s="32">
        <f t="shared" si="23"/>
        <v>0.40311288741492729</v>
      </c>
      <c r="BV25" s="39">
        <f t="shared" si="23"/>
        <v>0.33029996515317667</v>
      </c>
    </row>
    <row r="26" spans="1:74" ht="16.5" customHeight="1" x14ac:dyDescent="0.2">
      <c r="A26" s="10" t="s">
        <v>27</v>
      </c>
      <c r="B26" s="19">
        <v>1.5</v>
      </c>
      <c r="C26" s="4">
        <f>IF(AND((B26&gt;0),(B$4&gt;0)),(B26/B$4*100),"")</f>
        <v>6.3291139240506329</v>
      </c>
      <c r="D26" s="19">
        <v>1.6</v>
      </c>
      <c r="E26" s="4">
        <f>IF(AND((D26&gt;0),(D$4&gt;0)),(D26/D$4*100),"")</f>
        <v>6.7510548523206761</v>
      </c>
      <c r="F26" s="19">
        <v>1.2</v>
      </c>
      <c r="G26" s="4">
        <f>IF(AND((F26&gt;0),(F$4&gt;0)),(F26/F$4*100),"")</f>
        <v>4.4776119402985071</v>
      </c>
      <c r="H26" s="19">
        <v>1.1000000000000001</v>
      </c>
      <c r="I26" s="4">
        <f>IF(AND((H26&gt;0),(H$4&gt;0)),(H26/H$4*100),"")</f>
        <v>4.3824701195219129</v>
      </c>
      <c r="J26" s="19"/>
      <c r="K26" s="4" t="str">
        <f>IF(AND((J26&gt;0),(J$4&gt;0)),(J26/J$4*100),"")</f>
        <v/>
      </c>
      <c r="L26" s="19"/>
      <c r="M26" s="4" t="str">
        <f>IF(AND((L26&gt;0),(L$4&gt;0)),(L26/L$4*100),"")</f>
        <v/>
      </c>
      <c r="N26" s="19"/>
      <c r="O26" s="4" t="str">
        <f>IF(AND((N26&gt;0),(N$4&gt;0)),(N26/N$4*100),"")</f>
        <v/>
      </c>
      <c r="P26" s="19"/>
      <c r="Q26" s="4" t="str">
        <f>IF(AND((P26&gt;0),(P$4&gt;0)),(P26/P$4*100),"")</f>
        <v/>
      </c>
      <c r="R26" s="19"/>
      <c r="S26" s="4" t="str">
        <f>IF(AND((R26&gt;0),(R$4&gt;0)),(R26/R$4*100),"")</f>
        <v/>
      </c>
      <c r="T26" s="19"/>
      <c r="U26" s="4" t="str">
        <f>IF(AND((T26&gt;0),(T$4&gt;0)),(T26/T$4*100),"")</f>
        <v/>
      </c>
      <c r="V26" s="19"/>
      <c r="W26" s="4" t="str">
        <f>IF(AND((V26&gt;0),(V$4&gt;0)),(V26/V$4*100),"")</f>
        <v/>
      </c>
      <c r="X26" s="19"/>
      <c r="Y26" s="4" t="str">
        <f>IF(AND((X26&gt;0),(X$4&gt;0)),(X26/X$4*100),"")</f>
        <v/>
      </c>
      <c r="Z26" s="19"/>
      <c r="AA26" s="4" t="str">
        <f>IF(AND((Z26&gt;0),(Z$4&gt;0)),(Z26/Z$4*100),"")</f>
        <v/>
      </c>
      <c r="AB26" s="19"/>
      <c r="AC26" s="4" t="str">
        <f>IF(AND((AB26&gt;0),(AB$4&gt;0)),(AB26/AB$4*100),"")</f>
        <v/>
      </c>
      <c r="AD26" s="19"/>
      <c r="AE26" s="4" t="str">
        <f t="shared" si="119"/>
        <v/>
      </c>
      <c r="AF26" s="19"/>
      <c r="AG26" s="4" t="str">
        <f t="shared" si="120"/>
        <v/>
      </c>
      <c r="AH26" s="19"/>
      <c r="AI26" s="4" t="str">
        <f t="shared" si="121"/>
        <v/>
      </c>
      <c r="AJ26" s="19"/>
      <c r="AK26" s="4" t="str">
        <f t="shared" si="122"/>
        <v/>
      </c>
      <c r="AL26" s="19"/>
      <c r="AM26" s="4" t="str">
        <f t="shared" si="123"/>
        <v/>
      </c>
      <c r="AN26" s="19"/>
      <c r="AO26" s="4" t="str">
        <f t="shared" si="124"/>
        <v/>
      </c>
      <c r="AP26" s="19"/>
      <c r="AQ26" s="4" t="str">
        <f t="shared" si="125"/>
        <v/>
      </c>
      <c r="AR26" s="19"/>
      <c r="AS26" s="4" t="str">
        <f t="shared" si="126"/>
        <v/>
      </c>
      <c r="AT26" s="19"/>
      <c r="AU26" s="4" t="str">
        <f t="shared" si="127"/>
        <v/>
      </c>
      <c r="AV26" s="19"/>
      <c r="AW26" s="4" t="str">
        <f t="shared" si="128"/>
        <v/>
      </c>
      <c r="AX26" s="19"/>
      <c r="AY26" s="4" t="str">
        <f t="shared" si="129"/>
        <v/>
      </c>
      <c r="AZ26" s="19"/>
      <c r="BA26" s="4" t="str">
        <f t="shared" si="130"/>
        <v/>
      </c>
      <c r="BB26" s="19"/>
      <c r="BC26" s="4" t="str">
        <f t="shared" si="131"/>
        <v/>
      </c>
      <c r="BD26" s="19"/>
      <c r="BE26" s="4" t="str">
        <f t="shared" si="132"/>
        <v/>
      </c>
      <c r="BF26" s="19"/>
      <c r="BG26" s="4" t="str">
        <f t="shared" si="133"/>
        <v/>
      </c>
      <c r="BH26" s="19"/>
      <c r="BI26" s="4" t="str">
        <f t="shared" si="134"/>
        <v/>
      </c>
      <c r="BK26" s="57" t="s">
        <v>27</v>
      </c>
      <c r="BL26" s="30">
        <f t="shared" si="16"/>
        <v>4</v>
      </c>
      <c r="BM26" s="31">
        <f t="shared" si="17"/>
        <v>1.1000000000000001</v>
      </c>
      <c r="BN26" s="32" t="str">
        <f t="shared" si="18"/>
        <v>–</v>
      </c>
      <c r="BO26" s="33">
        <f t="shared" si="19"/>
        <v>1.6</v>
      </c>
      <c r="BP26" s="34">
        <f t="shared" si="20"/>
        <v>4.3824701195219129</v>
      </c>
      <c r="BQ26" s="35" t="str">
        <f t="shared" si="40"/>
        <v>–</v>
      </c>
      <c r="BR26" s="36">
        <f t="shared" si="21"/>
        <v>6.7510548523206761</v>
      </c>
      <c r="BS26" s="37">
        <f t="shared" si="22"/>
        <v>1.35</v>
      </c>
      <c r="BT26" s="38">
        <f t="shared" si="22"/>
        <v>5.4850627090479325</v>
      </c>
      <c r="BU26" s="32">
        <f t="shared" si="23"/>
        <v>0.23804761428476098</v>
      </c>
      <c r="BV26" s="39">
        <f t="shared" si="23"/>
        <v>1.2309652080525202</v>
      </c>
    </row>
    <row r="27" spans="1:74" ht="16.5" customHeight="1" x14ac:dyDescent="0.2">
      <c r="A27" s="10" t="s">
        <v>28</v>
      </c>
      <c r="B27" s="68">
        <f>IF(AND((B26&gt;0),(B25&gt;0)),(B26/B25),"")</f>
        <v>0.22058823529411764</v>
      </c>
      <c r="C27" s="4" t="s">
        <v>3</v>
      </c>
      <c r="D27" s="68">
        <f>IF(AND((D26&gt;0),(D25&gt;0)),(D26/D25),"")</f>
        <v>0.23880597014925373</v>
      </c>
      <c r="E27" s="4" t="s">
        <v>3</v>
      </c>
      <c r="F27" s="68">
        <f>IF(AND((F26&gt;0),(F25&gt;0)),(F26/F25),"")</f>
        <v>0.15789473684210525</v>
      </c>
      <c r="G27" s="4" t="s">
        <v>3</v>
      </c>
      <c r="H27" s="68">
        <f>IF(AND((H26&gt;0),(H25&gt;0)),(H26/H25),"")</f>
        <v>0.15714285714285717</v>
      </c>
      <c r="I27" s="4" t="s">
        <v>3</v>
      </c>
      <c r="J27" s="68" t="str">
        <f>IF(AND((J26&gt;0),(J25&gt;0)),(J26/J25),"")</f>
        <v/>
      </c>
      <c r="K27" s="4" t="s">
        <v>3</v>
      </c>
      <c r="L27" s="68" t="str">
        <f>IF(AND((L26&gt;0),(L25&gt;0)),(L26/L25),"")</f>
        <v/>
      </c>
      <c r="M27" s="4" t="s">
        <v>3</v>
      </c>
      <c r="N27" s="68" t="str">
        <f>IF(AND((N26&gt;0),(N25&gt;0)),(N26/N25),"")</f>
        <v/>
      </c>
      <c r="O27" s="4" t="s">
        <v>3</v>
      </c>
      <c r="P27" s="68" t="str">
        <f>IF(AND((P26&gt;0),(P25&gt;0)),(P26/P25),"")</f>
        <v/>
      </c>
      <c r="Q27" s="4" t="s">
        <v>3</v>
      </c>
      <c r="R27" s="68" t="str">
        <f>IF(AND((R26&gt;0),(R25&gt;0)),(R26/R25),"")</f>
        <v/>
      </c>
      <c r="S27" s="4" t="s">
        <v>3</v>
      </c>
      <c r="T27" s="68" t="str">
        <f>IF(AND((T26&gt;0),(T25&gt;0)),(T26/T25),"")</f>
        <v/>
      </c>
      <c r="U27" s="4" t="s">
        <v>3</v>
      </c>
      <c r="V27" s="68" t="str">
        <f>IF(AND((V26&gt;0),(V25&gt;0)),(V26/V25),"")</f>
        <v/>
      </c>
      <c r="W27" s="4" t="s">
        <v>3</v>
      </c>
      <c r="X27" s="68" t="str">
        <f>IF(AND((X26&gt;0),(X25&gt;0)),(X26/X25),"")</f>
        <v/>
      </c>
      <c r="Y27" s="4" t="s">
        <v>3</v>
      </c>
      <c r="Z27" s="68" t="str">
        <f>IF(AND((Z26&gt;0),(Z25&gt;0)),(Z26/Z25),"")</f>
        <v/>
      </c>
      <c r="AA27" s="4" t="s">
        <v>3</v>
      </c>
      <c r="AB27" s="68" t="str">
        <f>IF(AND((AB26&gt;0),(AB25&gt;0)),(AB26/AB25),"")</f>
        <v/>
      </c>
      <c r="AC27" s="4" t="s">
        <v>3</v>
      </c>
      <c r="AD27" s="68" t="str">
        <f t="shared" ref="AD27" si="135">IF(AND((AD26&gt;0),(AD25&gt;0)),(AD26/AD25),"")</f>
        <v/>
      </c>
      <c r="AE27" s="4" t="s">
        <v>3</v>
      </c>
      <c r="AF27" s="68" t="str">
        <f t="shared" ref="AF27" si="136">IF(AND((AF26&gt;0),(AF25&gt;0)),(AF26/AF25),"")</f>
        <v/>
      </c>
      <c r="AG27" s="4" t="s">
        <v>3</v>
      </c>
      <c r="AH27" s="68" t="str">
        <f t="shared" ref="AH27" si="137">IF(AND((AH26&gt;0),(AH25&gt;0)),(AH26/AH25),"")</f>
        <v/>
      </c>
      <c r="AI27" s="4" t="s">
        <v>3</v>
      </c>
      <c r="AJ27" s="68" t="str">
        <f t="shared" ref="AJ27" si="138">IF(AND((AJ26&gt;0),(AJ25&gt;0)),(AJ26/AJ25),"")</f>
        <v/>
      </c>
      <c r="AK27" s="4" t="s">
        <v>3</v>
      </c>
      <c r="AL27" s="68" t="str">
        <f t="shared" ref="AL27" si="139">IF(AND((AL26&gt;0),(AL25&gt;0)),(AL26/AL25),"")</f>
        <v/>
      </c>
      <c r="AM27" s="4" t="s">
        <v>3</v>
      </c>
      <c r="AN27" s="68" t="str">
        <f t="shared" ref="AN27" si="140">IF(AND((AN26&gt;0),(AN25&gt;0)),(AN26/AN25),"")</f>
        <v/>
      </c>
      <c r="AO27" s="4" t="s">
        <v>3</v>
      </c>
      <c r="AP27" s="68" t="str">
        <f t="shared" ref="AP27" si="141">IF(AND((AP26&gt;0),(AP25&gt;0)),(AP26/AP25),"")</f>
        <v/>
      </c>
      <c r="AQ27" s="4" t="s">
        <v>3</v>
      </c>
      <c r="AR27" s="68" t="str">
        <f t="shared" ref="AR27" si="142">IF(AND((AR26&gt;0),(AR25&gt;0)),(AR26/AR25),"")</f>
        <v/>
      </c>
      <c r="AS27" s="4" t="s">
        <v>3</v>
      </c>
      <c r="AT27" s="68" t="str">
        <f t="shared" ref="AT27" si="143">IF(AND((AT26&gt;0),(AT25&gt;0)),(AT26/AT25),"")</f>
        <v/>
      </c>
      <c r="AU27" s="4" t="s">
        <v>3</v>
      </c>
      <c r="AV27" s="68" t="str">
        <f t="shared" ref="AV27" si="144">IF(AND((AV26&gt;0),(AV25&gt;0)),(AV26/AV25),"")</f>
        <v/>
      </c>
      <c r="AW27" s="4" t="s">
        <v>3</v>
      </c>
      <c r="AX27" s="68" t="str">
        <f t="shared" ref="AX27" si="145">IF(AND((AX26&gt;0),(AX25&gt;0)),(AX26/AX25),"")</f>
        <v/>
      </c>
      <c r="AY27" s="4" t="s">
        <v>3</v>
      </c>
      <c r="AZ27" s="68" t="str">
        <f t="shared" ref="AZ27" si="146">IF(AND((AZ26&gt;0),(AZ25&gt;0)),(AZ26/AZ25),"")</f>
        <v/>
      </c>
      <c r="BA27" s="4" t="s">
        <v>3</v>
      </c>
      <c r="BB27" s="68" t="str">
        <f t="shared" ref="BB27" si="147">IF(AND((BB26&gt;0),(BB25&gt;0)),(BB26/BB25),"")</f>
        <v/>
      </c>
      <c r="BC27" s="4" t="s">
        <v>3</v>
      </c>
      <c r="BD27" s="68" t="str">
        <f t="shared" ref="BD27" si="148">IF(AND((BD26&gt;0),(BD25&gt;0)),(BD26/BD25),"")</f>
        <v/>
      </c>
      <c r="BE27" s="4" t="s">
        <v>3</v>
      </c>
      <c r="BF27" s="68" t="str">
        <f t="shared" ref="BF27" si="149">IF(AND((BF26&gt;0),(BF25&gt;0)),(BF26/BF25),"")</f>
        <v/>
      </c>
      <c r="BG27" s="4" t="s">
        <v>3</v>
      </c>
      <c r="BH27" s="68" t="str">
        <f t="shared" ref="BH27" si="150">IF(AND((BH26&gt;0),(BH25&gt;0)),(BH26/BH25),"")</f>
        <v/>
      </c>
      <c r="BI27" s="4" t="s">
        <v>3</v>
      </c>
      <c r="BK27" s="57" t="s">
        <v>28</v>
      </c>
      <c r="BL27" s="30">
        <f t="shared" si="16"/>
        <v>4</v>
      </c>
      <c r="BM27" s="40">
        <f t="shared" si="17"/>
        <v>0.15714285714285717</v>
      </c>
      <c r="BN27" s="22" t="str">
        <f t="shared" si="18"/>
        <v>–</v>
      </c>
      <c r="BO27" s="41">
        <f t="shared" si="19"/>
        <v>0.23880597014925373</v>
      </c>
      <c r="BP27" s="24" t="str">
        <f t="shared" si="20"/>
        <v/>
      </c>
      <c r="BQ27" s="6" t="s">
        <v>3</v>
      </c>
      <c r="BR27" s="26" t="str">
        <f t="shared" si="21"/>
        <v/>
      </c>
      <c r="BS27" s="42">
        <f t="shared" si="22"/>
        <v>0.19360794985708343</v>
      </c>
      <c r="BT27" s="28" t="s">
        <v>3</v>
      </c>
      <c r="BU27" s="43">
        <f t="shared" si="23"/>
        <v>4.2331758807092737E-2</v>
      </c>
      <c r="BV27" s="29" t="s">
        <v>3</v>
      </c>
    </row>
    <row r="28" spans="1:74" ht="16.5" customHeight="1" x14ac:dyDescent="0.2">
      <c r="A28" s="15" t="s">
        <v>16</v>
      </c>
      <c r="B28" s="17"/>
      <c r="C28" s="3"/>
      <c r="D28" s="17"/>
      <c r="E28" s="3"/>
      <c r="F28" s="17"/>
      <c r="G28" s="3"/>
      <c r="H28" s="17"/>
      <c r="I28" s="3"/>
      <c r="J28" s="17"/>
      <c r="K28" s="3"/>
      <c r="L28" s="17"/>
      <c r="M28" s="3"/>
      <c r="N28" s="17"/>
      <c r="O28" s="3"/>
      <c r="P28" s="17"/>
      <c r="Q28" s="3"/>
      <c r="R28" s="17"/>
      <c r="S28" s="3"/>
      <c r="T28" s="17"/>
      <c r="U28" s="3"/>
      <c r="V28" s="17"/>
      <c r="W28" s="3"/>
      <c r="X28" s="17"/>
      <c r="Y28" s="3"/>
      <c r="Z28" s="17"/>
      <c r="AA28" s="3"/>
      <c r="AB28" s="17"/>
      <c r="AC28" s="3"/>
      <c r="AD28" s="17"/>
      <c r="AE28" s="3"/>
      <c r="AF28" s="17"/>
      <c r="AG28" s="3"/>
      <c r="AH28" s="17"/>
      <c r="AI28" s="3"/>
      <c r="AJ28" s="17"/>
      <c r="AK28" s="3"/>
      <c r="AL28" s="17"/>
      <c r="AM28" s="3"/>
      <c r="AN28" s="17"/>
      <c r="AO28" s="3"/>
      <c r="AP28" s="17"/>
      <c r="AQ28" s="3"/>
      <c r="AR28" s="17"/>
      <c r="AS28" s="3"/>
      <c r="AT28" s="17"/>
      <c r="AU28" s="3"/>
      <c r="AV28" s="17"/>
      <c r="AW28" s="3"/>
      <c r="AX28" s="17"/>
      <c r="AY28" s="3"/>
      <c r="AZ28" s="17"/>
      <c r="BA28" s="3"/>
      <c r="BB28" s="17"/>
      <c r="BC28" s="3"/>
      <c r="BD28" s="17"/>
      <c r="BE28" s="3"/>
      <c r="BF28" s="17"/>
      <c r="BG28" s="3"/>
      <c r="BH28" s="17"/>
      <c r="BI28" s="3"/>
      <c r="BK28" s="56" t="s">
        <v>16</v>
      </c>
      <c r="BL28" s="30"/>
      <c r="BM28" s="21"/>
      <c r="BN28" s="22"/>
      <c r="BO28" s="23"/>
      <c r="BP28" s="24"/>
      <c r="BQ28" s="25"/>
      <c r="BR28" s="26"/>
      <c r="BS28" s="27"/>
      <c r="BT28" s="28"/>
      <c r="BU28" s="22"/>
      <c r="BV28" s="29"/>
    </row>
    <row r="29" spans="1:74" ht="16.5" customHeight="1" x14ac:dyDescent="0.2">
      <c r="A29" s="10" t="s">
        <v>26</v>
      </c>
      <c r="B29" s="19">
        <v>6.7</v>
      </c>
      <c r="C29" s="4">
        <f>IF(AND((B29&gt;0),(B$4&gt;0)),(B29/B$4*100),"")</f>
        <v>28.270042194092827</v>
      </c>
      <c r="D29" s="19">
        <v>7</v>
      </c>
      <c r="E29" s="4">
        <f>IF(AND((D29&gt;0),(D$4&gt;0)),(D29/D$4*100),"")</f>
        <v>29.535864978902953</v>
      </c>
      <c r="F29" s="19">
        <v>7.3</v>
      </c>
      <c r="G29" s="4">
        <f>IF(AND((F29&gt;0),(F$4&gt;0)),(F29/F$4*100),"")</f>
        <v>27.238805970149254</v>
      </c>
      <c r="H29" s="19">
        <v>7</v>
      </c>
      <c r="I29" s="4">
        <f>IF(AND((H29&gt;0),(H$4&gt;0)),(H29/H$4*100),"")</f>
        <v>27.888446215139439</v>
      </c>
      <c r="J29" s="19"/>
      <c r="K29" s="4" t="str">
        <f>IF(AND((J29&gt;0),(J$4&gt;0)),(J29/J$4*100),"")</f>
        <v/>
      </c>
      <c r="L29" s="19"/>
      <c r="M29" s="4" t="str">
        <f>IF(AND((L29&gt;0),(L$4&gt;0)),(L29/L$4*100),"")</f>
        <v/>
      </c>
      <c r="N29" s="19"/>
      <c r="O29" s="4" t="str">
        <f>IF(AND((N29&gt;0),(N$4&gt;0)),(N29/N$4*100),"")</f>
        <v/>
      </c>
      <c r="P29" s="19"/>
      <c r="Q29" s="4" t="str">
        <f>IF(AND((P29&gt;0),(P$4&gt;0)),(P29/P$4*100),"")</f>
        <v/>
      </c>
      <c r="R29" s="19"/>
      <c r="S29" s="4" t="str">
        <f>IF(AND((R29&gt;0),(R$4&gt;0)),(R29/R$4*100),"")</f>
        <v/>
      </c>
      <c r="T29" s="19"/>
      <c r="U29" s="4" t="str">
        <f>IF(AND((T29&gt;0),(T$4&gt;0)),(T29/T$4*100),"")</f>
        <v/>
      </c>
      <c r="V29" s="19"/>
      <c r="W29" s="4" t="str">
        <f>IF(AND((V29&gt;0),(V$4&gt;0)),(V29/V$4*100),"")</f>
        <v/>
      </c>
      <c r="X29" s="19"/>
      <c r="Y29" s="4" t="str">
        <f>IF(AND((X29&gt;0),(X$4&gt;0)),(X29/X$4*100),"")</f>
        <v/>
      </c>
      <c r="Z29" s="19"/>
      <c r="AA29" s="4" t="str">
        <f>IF(AND((Z29&gt;0),(Z$4&gt;0)),(Z29/Z$4*100),"")</f>
        <v/>
      </c>
      <c r="AB29" s="19"/>
      <c r="AC29" s="4" t="str">
        <f>IF(AND((AB29&gt;0),(AB$4&gt;0)),(AB29/AB$4*100),"")</f>
        <v/>
      </c>
      <c r="AD29" s="19"/>
      <c r="AE29" s="4" t="str">
        <f t="shared" ref="AE29:AE30" si="151">IF(AND((AD29&gt;0),(AD$4&gt;0)),(AD29/AD$4*100),"")</f>
        <v/>
      </c>
      <c r="AF29" s="19"/>
      <c r="AG29" s="4" t="str">
        <f t="shared" ref="AG29:AG30" si="152">IF(AND((AF29&gt;0),(AF$4&gt;0)),(AF29/AF$4*100),"")</f>
        <v/>
      </c>
      <c r="AH29" s="19"/>
      <c r="AI29" s="4" t="str">
        <f t="shared" ref="AI29:AI30" si="153">IF(AND((AH29&gt;0),(AH$4&gt;0)),(AH29/AH$4*100),"")</f>
        <v/>
      </c>
      <c r="AJ29" s="19"/>
      <c r="AK29" s="4" t="str">
        <f t="shared" ref="AK29:AK30" si="154">IF(AND((AJ29&gt;0),(AJ$4&gt;0)),(AJ29/AJ$4*100),"")</f>
        <v/>
      </c>
      <c r="AL29" s="19"/>
      <c r="AM29" s="4" t="str">
        <f t="shared" ref="AM29:AM30" si="155">IF(AND((AL29&gt;0),(AL$4&gt;0)),(AL29/AL$4*100),"")</f>
        <v/>
      </c>
      <c r="AN29" s="19"/>
      <c r="AO29" s="4" t="str">
        <f t="shared" ref="AO29:AO30" si="156">IF(AND((AN29&gt;0),(AN$4&gt;0)),(AN29/AN$4*100),"")</f>
        <v/>
      </c>
      <c r="AP29" s="19"/>
      <c r="AQ29" s="4" t="str">
        <f t="shared" ref="AQ29:AQ30" si="157">IF(AND((AP29&gt;0),(AP$4&gt;0)),(AP29/AP$4*100),"")</f>
        <v/>
      </c>
      <c r="AR29" s="19"/>
      <c r="AS29" s="4" t="str">
        <f t="shared" ref="AS29:AS30" si="158">IF(AND((AR29&gt;0),(AR$4&gt;0)),(AR29/AR$4*100),"")</f>
        <v/>
      </c>
      <c r="AT29" s="19"/>
      <c r="AU29" s="4" t="str">
        <f t="shared" ref="AU29:AU30" si="159">IF(AND((AT29&gt;0),(AT$4&gt;0)),(AT29/AT$4*100),"")</f>
        <v/>
      </c>
      <c r="AV29" s="19"/>
      <c r="AW29" s="4" t="str">
        <f t="shared" ref="AW29:AW30" si="160">IF(AND((AV29&gt;0),(AV$4&gt;0)),(AV29/AV$4*100),"")</f>
        <v/>
      </c>
      <c r="AX29" s="19"/>
      <c r="AY29" s="4" t="str">
        <f t="shared" ref="AY29:AY30" si="161">IF(AND((AX29&gt;0),(AX$4&gt;0)),(AX29/AX$4*100),"")</f>
        <v/>
      </c>
      <c r="AZ29" s="19"/>
      <c r="BA29" s="4" t="str">
        <f t="shared" ref="BA29:BA30" si="162">IF(AND((AZ29&gt;0),(AZ$4&gt;0)),(AZ29/AZ$4*100),"")</f>
        <v/>
      </c>
      <c r="BB29" s="19"/>
      <c r="BC29" s="4" t="str">
        <f t="shared" ref="BC29:BC30" si="163">IF(AND((BB29&gt;0),(BB$4&gt;0)),(BB29/BB$4*100),"")</f>
        <v/>
      </c>
      <c r="BD29" s="19"/>
      <c r="BE29" s="4" t="str">
        <f t="shared" ref="BE29:BE30" si="164">IF(AND((BD29&gt;0),(BD$4&gt;0)),(BD29/BD$4*100),"")</f>
        <v/>
      </c>
      <c r="BF29" s="19"/>
      <c r="BG29" s="4" t="str">
        <f t="shared" ref="BG29:BG30" si="165">IF(AND((BF29&gt;0),(BF$4&gt;0)),(BF29/BF$4*100),"")</f>
        <v/>
      </c>
      <c r="BH29" s="19"/>
      <c r="BI29" s="4" t="str">
        <f t="shared" ref="BI29:BI30" si="166">IF(AND((BH29&gt;0),(BH$4&gt;0)),(BH29/BH$4*100),"")</f>
        <v/>
      </c>
      <c r="BK29" s="57" t="s">
        <v>26</v>
      </c>
      <c r="BL29" s="30">
        <f t="shared" si="16"/>
        <v>4</v>
      </c>
      <c r="BM29" s="31">
        <f t="shared" si="17"/>
        <v>6.7</v>
      </c>
      <c r="BN29" s="32" t="str">
        <f t="shared" si="18"/>
        <v>–</v>
      </c>
      <c r="BO29" s="33">
        <f t="shared" si="19"/>
        <v>7.3</v>
      </c>
      <c r="BP29" s="34">
        <f t="shared" si="20"/>
        <v>27.238805970149254</v>
      </c>
      <c r="BQ29" s="35" t="str">
        <f t="shared" si="40"/>
        <v>–</v>
      </c>
      <c r="BR29" s="36">
        <f t="shared" si="21"/>
        <v>29.535864978902953</v>
      </c>
      <c r="BS29" s="37">
        <f t="shared" si="22"/>
        <v>7</v>
      </c>
      <c r="BT29" s="38">
        <f t="shared" si="22"/>
        <v>28.233289839571118</v>
      </c>
      <c r="BU29" s="32">
        <f t="shared" si="23"/>
        <v>0.24494897427831769</v>
      </c>
      <c r="BV29" s="39">
        <f t="shared" si="23"/>
        <v>0.96712081648221859</v>
      </c>
    </row>
    <row r="30" spans="1:74" ht="16.5" customHeight="1" x14ac:dyDescent="0.2">
      <c r="A30" s="10" t="s">
        <v>27</v>
      </c>
      <c r="B30" s="19">
        <v>1.3</v>
      </c>
      <c r="C30" s="4">
        <f>IF(AND((B30&gt;0),(B$4&gt;0)),(B30/B$4*100),"")</f>
        <v>5.485232067510549</v>
      </c>
      <c r="D30" s="19">
        <v>1.4</v>
      </c>
      <c r="E30" s="4">
        <f>IF(AND((D30&gt;0),(D$4&gt;0)),(D30/D$4*100),"")</f>
        <v>5.9071729957805905</v>
      </c>
      <c r="F30" s="19">
        <v>1.3</v>
      </c>
      <c r="G30" s="4">
        <f>IF(AND((F30&gt;0),(F$4&gt;0)),(F30/F$4*100),"")</f>
        <v>4.8507462686567164</v>
      </c>
      <c r="H30" s="19">
        <v>1.3</v>
      </c>
      <c r="I30" s="4">
        <f>IF(AND((H30&gt;0),(H$4&gt;0)),(H30/H$4*100),"")</f>
        <v>5.1792828685258963</v>
      </c>
      <c r="J30" s="19"/>
      <c r="K30" s="4" t="str">
        <f>IF(AND((J30&gt;0),(J$4&gt;0)),(J30/J$4*100),"")</f>
        <v/>
      </c>
      <c r="L30" s="19"/>
      <c r="M30" s="4" t="str">
        <f>IF(AND((L30&gt;0),(L$4&gt;0)),(L30/L$4*100),"")</f>
        <v/>
      </c>
      <c r="N30" s="19"/>
      <c r="O30" s="4" t="str">
        <f>IF(AND((N30&gt;0),(N$4&gt;0)),(N30/N$4*100),"")</f>
        <v/>
      </c>
      <c r="P30" s="19"/>
      <c r="Q30" s="4" t="str">
        <f>IF(AND((P30&gt;0),(P$4&gt;0)),(P30/P$4*100),"")</f>
        <v/>
      </c>
      <c r="R30" s="19"/>
      <c r="S30" s="4" t="str">
        <f>IF(AND((R30&gt;0),(R$4&gt;0)),(R30/R$4*100),"")</f>
        <v/>
      </c>
      <c r="T30" s="19"/>
      <c r="U30" s="4" t="str">
        <f>IF(AND((T30&gt;0),(T$4&gt;0)),(T30/T$4*100),"")</f>
        <v/>
      </c>
      <c r="V30" s="19"/>
      <c r="W30" s="4" t="str">
        <f>IF(AND((V30&gt;0),(V$4&gt;0)),(V30/V$4*100),"")</f>
        <v/>
      </c>
      <c r="X30" s="19"/>
      <c r="Y30" s="4" t="str">
        <f>IF(AND((X30&gt;0),(X$4&gt;0)),(X30/X$4*100),"")</f>
        <v/>
      </c>
      <c r="Z30" s="19"/>
      <c r="AA30" s="4" t="str">
        <f>IF(AND((Z30&gt;0),(Z$4&gt;0)),(Z30/Z$4*100),"")</f>
        <v/>
      </c>
      <c r="AB30" s="19"/>
      <c r="AC30" s="4" t="str">
        <f>IF(AND((AB30&gt;0),(AB$4&gt;0)),(AB30/AB$4*100),"")</f>
        <v/>
      </c>
      <c r="AD30" s="19"/>
      <c r="AE30" s="4" t="str">
        <f t="shared" si="151"/>
        <v/>
      </c>
      <c r="AF30" s="19"/>
      <c r="AG30" s="4" t="str">
        <f t="shared" si="152"/>
        <v/>
      </c>
      <c r="AH30" s="19"/>
      <c r="AI30" s="4" t="str">
        <f t="shared" si="153"/>
        <v/>
      </c>
      <c r="AJ30" s="19"/>
      <c r="AK30" s="4" t="str">
        <f t="shared" si="154"/>
        <v/>
      </c>
      <c r="AL30" s="19"/>
      <c r="AM30" s="4" t="str">
        <f t="shared" si="155"/>
        <v/>
      </c>
      <c r="AN30" s="19"/>
      <c r="AO30" s="4" t="str">
        <f t="shared" si="156"/>
        <v/>
      </c>
      <c r="AP30" s="19"/>
      <c r="AQ30" s="4" t="str">
        <f t="shared" si="157"/>
        <v/>
      </c>
      <c r="AR30" s="19"/>
      <c r="AS30" s="4" t="str">
        <f t="shared" si="158"/>
        <v/>
      </c>
      <c r="AT30" s="19"/>
      <c r="AU30" s="4" t="str">
        <f t="shared" si="159"/>
        <v/>
      </c>
      <c r="AV30" s="19"/>
      <c r="AW30" s="4" t="str">
        <f t="shared" si="160"/>
        <v/>
      </c>
      <c r="AX30" s="19"/>
      <c r="AY30" s="4" t="str">
        <f t="shared" si="161"/>
        <v/>
      </c>
      <c r="AZ30" s="19"/>
      <c r="BA30" s="4" t="str">
        <f t="shared" si="162"/>
        <v/>
      </c>
      <c r="BB30" s="19"/>
      <c r="BC30" s="4" t="str">
        <f t="shared" si="163"/>
        <v/>
      </c>
      <c r="BD30" s="19"/>
      <c r="BE30" s="4" t="str">
        <f t="shared" si="164"/>
        <v/>
      </c>
      <c r="BF30" s="19"/>
      <c r="BG30" s="4" t="str">
        <f t="shared" si="165"/>
        <v/>
      </c>
      <c r="BH30" s="19"/>
      <c r="BI30" s="4" t="str">
        <f t="shared" si="166"/>
        <v/>
      </c>
      <c r="BK30" s="57" t="s">
        <v>27</v>
      </c>
      <c r="BL30" s="30">
        <f t="shared" si="16"/>
        <v>4</v>
      </c>
      <c r="BM30" s="31">
        <f t="shared" si="17"/>
        <v>1.3</v>
      </c>
      <c r="BN30" s="32" t="str">
        <f t="shared" si="18"/>
        <v>–</v>
      </c>
      <c r="BO30" s="33">
        <f t="shared" si="19"/>
        <v>1.4</v>
      </c>
      <c r="BP30" s="34">
        <f t="shared" si="20"/>
        <v>4.8507462686567164</v>
      </c>
      <c r="BQ30" s="35" t="str">
        <f t="shared" si="40"/>
        <v>–</v>
      </c>
      <c r="BR30" s="36">
        <f t="shared" si="21"/>
        <v>5.9071729957805905</v>
      </c>
      <c r="BS30" s="37">
        <f t="shared" si="22"/>
        <v>1.325</v>
      </c>
      <c r="BT30" s="38">
        <f t="shared" si="22"/>
        <v>5.3556085501184381</v>
      </c>
      <c r="BU30" s="32">
        <f t="shared" si="23"/>
        <v>4.9999999999999933E-2</v>
      </c>
      <c r="BV30" s="39">
        <f t="shared" si="23"/>
        <v>0.44981561526604413</v>
      </c>
    </row>
    <row r="31" spans="1:74" ht="16.5" customHeight="1" x14ac:dyDescent="0.2">
      <c r="A31" s="10" t="s">
        <v>28</v>
      </c>
      <c r="B31" s="68">
        <f>IF(AND((B30&gt;0),(B29&gt;0)),(B30/B29),"")</f>
        <v>0.19402985074626866</v>
      </c>
      <c r="C31" s="4" t="s">
        <v>3</v>
      </c>
      <c r="D31" s="68">
        <f>IF(AND((D30&gt;0),(D29&gt;0)),(D30/D29),"")</f>
        <v>0.19999999999999998</v>
      </c>
      <c r="E31" s="4" t="s">
        <v>3</v>
      </c>
      <c r="F31" s="68">
        <f>IF(AND((F30&gt;0),(F29&gt;0)),(F30/F29),"")</f>
        <v>0.17808219178082194</v>
      </c>
      <c r="G31" s="4" t="s">
        <v>3</v>
      </c>
      <c r="H31" s="68">
        <f>IF(AND((H30&gt;0),(H29&gt;0)),(H30/H29),"")</f>
        <v>0.18571428571428572</v>
      </c>
      <c r="I31" s="4" t="s">
        <v>3</v>
      </c>
      <c r="J31" s="68" t="str">
        <f>IF(AND((J30&gt;0),(J29&gt;0)),(J30/J29),"")</f>
        <v/>
      </c>
      <c r="K31" s="4" t="s">
        <v>3</v>
      </c>
      <c r="L31" s="68" t="str">
        <f>IF(AND((L30&gt;0),(L29&gt;0)),(L30/L29),"")</f>
        <v/>
      </c>
      <c r="M31" s="4" t="s">
        <v>3</v>
      </c>
      <c r="N31" s="68" t="str">
        <f>IF(AND((N30&gt;0),(N29&gt;0)),(N30/N29),"")</f>
        <v/>
      </c>
      <c r="O31" s="4" t="s">
        <v>3</v>
      </c>
      <c r="P31" s="68" t="str">
        <f>IF(AND((P30&gt;0),(P29&gt;0)),(P30/P29),"")</f>
        <v/>
      </c>
      <c r="Q31" s="4" t="s">
        <v>3</v>
      </c>
      <c r="R31" s="68" t="str">
        <f>IF(AND((R30&gt;0),(R29&gt;0)),(R30/R29),"")</f>
        <v/>
      </c>
      <c r="S31" s="4" t="s">
        <v>3</v>
      </c>
      <c r="T31" s="68" t="str">
        <f>IF(AND((T30&gt;0),(T29&gt;0)),(T30/T29),"")</f>
        <v/>
      </c>
      <c r="U31" s="4" t="s">
        <v>3</v>
      </c>
      <c r="V31" s="68" t="str">
        <f>IF(AND((V30&gt;0),(V29&gt;0)),(V30/V29),"")</f>
        <v/>
      </c>
      <c r="W31" s="4" t="s">
        <v>3</v>
      </c>
      <c r="X31" s="68" t="str">
        <f>IF(AND((X30&gt;0),(X29&gt;0)),(X30/X29),"")</f>
        <v/>
      </c>
      <c r="Y31" s="4" t="s">
        <v>3</v>
      </c>
      <c r="Z31" s="68" t="str">
        <f>IF(AND((Z30&gt;0),(Z29&gt;0)),(Z30/Z29),"")</f>
        <v/>
      </c>
      <c r="AA31" s="4" t="s">
        <v>3</v>
      </c>
      <c r="AB31" s="68" t="str">
        <f>IF(AND((AB30&gt;0),(AB29&gt;0)),(AB30/AB29),"")</f>
        <v/>
      </c>
      <c r="AC31" s="4" t="s">
        <v>3</v>
      </c>
      <c r="AD31" s="68" t="str">
        <f t="shared" ref="AD31" si="167">IF(AND((AD30&gt;0),(AD29&gt;0)),(AD30/AD29),"")</f>
        <v/>
      </c>
      <c r="AE31" s="4" t="s">
        <v>3</v>
      </c>
      <c r="AF31" s="68" t="str">
        <f t="shared" ref="AF31" si="168">IF(AND((AF30&gt;0),(AF29&gt;0)),(AF30/AF29),"")</f>
        <v/>
      </c>
      <c r="AG31" s="4" t="s">
        <v>3</v>
      </c>
      <c r="AH31" s="68" t="str">
        <f t="shared" ref="AH31" si="169">IF(AND((AH30&gt;0),(AH29&gt;0)),(AH30/AH29),"")</f>
        <v/>
      </c>
      <c r="AI31" s="4" t="s">
        <v>3</v>
      </c>
      <c r="AJ31" s="68" t="str">
        <f t="shared" ref="AJ31" si="170">IF(AND((AJ30&gt;0),(AJ29&gt;0)),(AJ30/AJ29),"")</f>
        <v/>
      </c>
      <c r="AK31" s="4" t="s">
        <v>3</v>
      </c>
      <c r="AL31" s="68" t="str">
        <f t="shared" ref="AL31" si="171">IF(AND((AL30&gt;0),(AL29&gt;0)),(AL30/AL29),"")</f>
        <v/>
      </c>
      <c r="AM31" s="4" t="s">
        <v>3</v>
      </c>
      <c r="AN31" s="68" t="str">
        <f t="shared" ref="AN31" si="172">IF(AND((AN30&gt;0),(AN29&gt;0)),(AN30/AN29),"")</f>
        <v/>
      </c>
      <c r="AO31" s="4" t="s">
        <v>3</v>
      </c>
      <c r="AP31" s="68" t="str">
        <f t="shared" ref="AP31" si="173">IF(AND((AP30&gt;0),(AP29&gt;0)),(AP30/AP29),"")</f>
        <v/>
      </c>
      <c r="AQ31" s="4" t="s">
        <v>3</v>
      </c>
      <c r="AR31" s="68" t="str">
        <f t="shared" ref="AR31" si="174">IF(AND((AR30&gt;0),(AR29&gt;0)),(AR30/AR29),"")</f>
        <v/>
      </c>
      <c r="AS31" s="4" t="s">
        <v>3</v>
      </c>
      <c r="AT31" s="68" t="str">
        <f t="shared" ref="AT31" si="175">IF(AND((AT30&gt;0),(AT29&gt;0)),(AT30/AT29),"")</f>
        <v/>
      </c>
      <c r="AU31" s="4" t="s">
        <v>3</v>
      </c>
      <c r="AV31" s="68" t="str">
        <f t="shared" ref="AV31" si="176">IF(AND((AV30&gt;0),(AV29&gt;0)),(AV30/AV29),"")</f>
        <v/>
      </c>
      <c r="AW31" s="4" t="s">
        <v>3</v>
      </c>
      <c r="AX31" s="68" t="str">
        <f t="shared" ref="AX31" si="177">IF(AND((AX30&gt;0),(AX29&gt;0)),(AX30/AX29),"")</f>
        <v/>
      </c>
      <c r="AY31" s="4" t="s">
        <v>3</v>
      </c>
      <c r="AZ31" s="68" t="str">
        <f t="shared" ref="AZ31" si="178">IF(AND((AZ30&gt;0),(AZ29&gt;0)),(AZ30/AZ29),"")</f>
        <v/>
      </c>
      <c r="BA31" s="4" t="s">
        <v>3</v>
      </c>
      <c r="BB31" s="68" t="str">
        <f t="shared" ref="BB31" si="179">IF(AND((BB30&gt;0),(BB29&gt;0)),(BB30/BB29),"")</f>
        <v/>
      </c>
      <c r="BC31" s="4" t="s">
        <v>3</v>
      </c>
      <c r="BD31" s="68" t="str">
        <f t="shared" ref="BD31" si="180">IF(AND((BD30&gt;0),(BD29&gt;0)),(BD30/BD29),"")</f>
        <v/>
      </c>
      <c r="BE31" s="4" t="s">
        <v>3</v>
      </c>
      <c r="BF31" s="68" t="str">
        <f t="shared" ref="BF31" si="181">IF(AND((BF30&gt;0),(BF29&gt;0)),(BF30/BF29),"")</f>
        <v/>
      </c>
      <c r="BG31" s="4" t="s">
        <v>3</v>
      </c>
      <c r="BH31" s="68" t="str">
        <f t="shared" ref="BH31" si="182">IF(AND((BH30&gt;0),(BH29&gt;0)),(BH30/BH29),"")</f>
        <v/>
      </c>
      <c r="BI31" s="4" t="s">
        <v>3</v>
      </c>
      <c r="BK31" s="57" t="s">
        <v>28</v>
      </c>
      <c r="BL31" s="30">
        <f t="shared" si="16"/>
        <v>4</v>
      </c>
      <c r="BM31" s="40">
        <f t="shared" si="17"/>
        <v>0.17808219178082194</v>
      </c>
      <c r="BN31" s="22" t="str">
        <f t="shared" si="18"/>
        <v>–</v>
      </c>
      <c r="BO31" s="41">
        <f t="shared" si="19"/>
        <v>0.19999999999999998</v>
      </c>
      <c r="BP31" s="24" t="str">
        <f t="shared" si="20"/>
        <v/>
      </c>
      <c r="BQ31" s="6" t="s">
        <v>3</v>
      </c>
      <c r="BR31" s="26" t="str">
        <f t="shared" si="21"/>
        <v/>
      </c>
      <c r="BS31" s="42">
        <f t="shared" si="22"/>
        <v>0.18945658206034408</v>
      </c>
      <c r="BT31" s="28" t="s">
        <v>3</v>
      </c>
      <c r="BU31" s="43">
        <f t="shared" si="23"/>
        <v>9.5822750342585816E-3</v>
      </c>
      <c r="BV31" s="29" t="s">
        <v>3</v>
      </c>
    </row>
    <row r="32" spans="1:74" ht="16.5" customHeight="1" x14ac:dyDescent="0.2">
      <c r="A32" s="15" t="s">
        <v>17</v>
      </c>
      <c r="B32" s="17"/>
      <c r="C32" s="3"/>
      <c r="D32" s="17"/>
      <c r="E32" s="3"/>
      <c r="F32" s="17"/>
      <c r="G32" s="3"/>
      <c r="H32" s="17"/>
      <c r="I32" s="3"/>
      <c r="J32" s="17"/>
      <c r="K32" s="3"/>
      <c r="L32" s="17"/>
      <c r="M32" s="3"/>
      <c r="N32" s="17"/>
      <c r="O32" s="3"/>
      <c r="P32" s="17"/>
      <c r="Q32" s="3"/>
      <c r="R32" s="17"/>
      <c r="S32" s="3"/>
      <c r="T32" s="17"/>
      <c r="U32" s="3"/>
      <c r="V32" s="17"/>
      <c r="W32" s="3"/>
      <c r="X32" s="17"/>
      <c r="Y32" s="3"/>
      <c r="Z32" s="17"/>
      <c r="AA32" s="3"/>
      <c r="AB32" s="17"/>
      <c r="AC32" s="3"/>
      <c r="AD32" s="17"/>
      <c r="AE32" s="3"/>
      <c r="AF32" s="17"/>
      <c r="AG32" s="3"/>
      <c r="AH32" s="17"/>
      <c r="AI32" s="3"/>
      <c r="AJ32" s="17"/>
      <c r="AK32" s="3"/>
      <c r="AL32" s="17"/>
      <c r="AM32" s="3"/>
      <c r="AN32" s="17"/>
      <c r="AO32" s="3"/>
      <c r="AP32" s="17"/>
      <c r="AQ32" s="3"/>
      <c r="AR32" s="17"/>
      <c r="AS32" s="3"/>
      <c r="AT32" s="17"/>
      <c r="AU32" s="3"/>
      <c r="AV32" s="17"/>
      <c r="AW32" s="3"/>
      <c r="AX32" s="17"/>
      <c r="AY32" s="3"/>
      <c r="AZ32" s="17"/>
      <c r="BA32" s="3"/>
      <c r="BB32" s="17"/>
      <c r="BC32" s="3"/>
      <c r="BD32" s="17"/>
      <c r="BE32" s="3"/>
      <c r="BF32" s="17"/>
      <c r="BG32" s="3"/>
      <c r="BH32" s="17"/>
      <c r="BI32" s="3"/>
      <c r="BK32" s="56" t="s">
        <v>17</v>
      </c>
      <c r="BL32" s="30"/>
      <c r="BM32" s="21"/>
      <c r="BN32" s="22"/>
      <c r="BO32" s="23"/>
      <c r="BP32" s="24"/>
      <c r="BQ32" s="25"/>
      <c r="BR32" s="26"/>
      <c r="BS32" s="27"/>
      <c r="BT32" s="28"/>
      <c r="BU32" s="22"/>
      <c r="BV32" s="29"/>
    </row>
    <row r="33" spans="1:74" ht="16.5" customHeight="1" x14ac:dyDescent="0.2">
      <c r="A33" s="10" t="s">
        <v>26</v>
      </c>
      <c r="B33" s="19">
        <v>7.1</v>
      </c>
      <c r="C33" s="4">
        <f>IF(AND((B33&gt;0),(B$4&gt;0)),(B33/B$4*100),"")</f>
        <v>29.957805907172997</v>
      </c>
      <c r="D33" s="19">
        <v>7.5</v>
      </c>
      <c r="E33" s="4">
        <f>IF(AND((D33&gt;0),(D$4&gt;0)),(D33/D$4*100),"")</f>
        <v>31.645569620253166</v>
      </c>
      <c r="F33" s="19">
        <v>8.6</v>
      </c>
      <c r="G33" s="4">
        <f>IF(AND((F33&gt;0),(F$4&gt;0)),(F33/F$4*100),"")</f>
        <v>32.089552238805972</v>
      </c>
      <c r="H33" s="19">
        <v>8.1999999999999993</v>
      </c>
      <c r="I33" s="4">
        <f>IF(AND((H33&gt;0),(H$4&gt;0)),(H33/H$4*100),"")</f>
        <v>32.669322709163339</v>
      </c>
      <c r="J33" s="19"/>
      <c r="K33" s="4" t="str">
        <f>IF(AND((J33&gt;0),(J$4&gt;0)),(J33/J$4*100),"")</f>
        <v/>
      </c>
      <c r="L33" s="19"/>
      <c r="M33" s="4" t="str">
        <f>IF(AND((L33&gt;0),(L$4&gt;0)),(L33/L$4*100),"")</f>
        <v/>
      </c>
      <c r="N33" s="19"/>
      <c r="O33" s="4" t="str">
        <f>IF(AND((N33&gt;0),(N$4&gt;0)),(N33/N$4*100),"")</f>
        <v/>
      </c>
      <c r="P33" s="19"/>
      <c r="Q33" s="4" t="str">
        <f>IF(AND((P33&gt;0),(P$4&gt;0)),(P33/P$4*100),"")</f>
        <v/>
      </c>
      <c r="R33" s="19"/>
      <c r="S33" s="4" t="str">
        <f>IF(AND((R33&gt;0),(R$4&gt;0)),(R33/R$4*100),"")</f>
        <v/>
      </c>
      <c r="T33" s="19"/>
      <c r="U33" s="4" t="str">
        <f>IF(AND((T33&gt;0),(T$4&gt;0)),(T33/T$4*100),"")</f>
        <v/>
      </c>
      <c r="V33" s="19"/>
      <c r="W33" s="4" t="str">
        <f>IF(AND((V33&gt;0),(V$4&gt;0)),(V33/V$4*100),"")</f>
        <v/>
      </c>
      <c r="X33" s="19"/>
      <c r="Y33" s="4" t="str">
        <f>IF(AND((X33&gt;0),(X$4&gt;0)),(X33/X$4*100),"")</f>
        <v/>
      </c>
      <c r="Z33" s="19"/>
      <c r="AA33" s="4" t="str">
        <f>IF(AND((Z33&gt;0),(Z$4&gt;0)),(Z33/Z$4*100),"")</f>
        <v/>
      </c>
      <c r="AB33" s="19"/>
      <c r="AC33" s="4" t="str">
        <f>IF(AND((AB33&gt;0),(AB$4&gt;0)),(AB33/AB$4*100),"")</f>
        <v/>
      </c>
      <c r="AD33" s="19"/>
      <c r="AE33" s="4" t="str">
        <f t="shared" ref="AE33:AE34" si="183">IF(AND((AD33&gt;0),(AD$4&gt;0)),(AD33/AD$4*100),"")</f>
        <v/>
      </c>
      <c r="AF33" s="19"/>
      <c r="AG33" s="4" t="str">
        <f t="shared" ref="AG33:AG34" si="184">IF(AND((AF33&gt;0),(AF$4&gt;0)),(AF33/AF$4*100),"")</f>
        <v/>
      </c>
      <c r="AH33" s="19"/>
      <c r="AI33" s="4" t="str">
        <f t="shared" ref="AI33:AI34" si="185">IF(AND((AH33&gt;0),(AH$4&gt;0)),(AH33/AH$4*100),"")</f>
        <v/>
      </c>
      <c r="AJ33" s="19"/>
      <c r="AK33" s="4" t="str">
        <f t="shared" ref="AK33:AK34" si="186">IF(AND((AJ33&gt;0),(AJ$4&gt;0)),(AJ33/AJ$4*100),"")</f>
        <v/>
      </c>
      <c r="AL33" s="19"/>
      <c r="AM33" s="4" t="str">
        <f t="shared" ref="AM33:AM34" si="187">IF(AND((AL33&gt;0),(AL$4&gt;0)),(AL33/AL$4*100),"")</f>
        <v/>
      </c>
      <c r="AN33" s="19"/>
      <c r="AO33" s="4" t="str">
        <f t="shared" ref="AO33:AO34" si="188">IF(AND((AN33&gt;0),(AN$4&gt;0)),(AN33/AN$4*100),"")</f>
        <v/>
      </c>
      <c r="AP33" s="19"/>
      <c r="AQ33" s="4" t="str">
        <f t="shared" ref="AQ33:AQ34" si="189">IF(AND((AP33&gt;0),(AP$4&gt;0)),(AP33/AP$4*100),"")</f>
        <v/>
      </c>
      <c r="AR33" s="19"/>
      <c r="AS33" s="4" t="str">
        <f t="shared" ref="AS33:AS34" si="190">IF(AND((AR33&gt;0),(AR$4&gt;0)),(AR33/AR$4*100),"")</f>
        <v/>
      </c>
      <c r="AT33" s="19"/>
      <c r="AU33" s="4" t="str">
        <f t="shared" ref="AU33:AU34" si="191">IF(AND((AT33&gt;0),(AT$4&gt;0)),(AT33/AT$4*100),"")</f>
        <v/>
      </c>
      <c r="AV33" s="19"/>
      <c r="AW33" s="4" t="str">
        <f t="shared" ref="AW33:AW34" si="192">IF(AND((AV33&gt;0),(AV$4&gt;0)),(AV33/AV$4*100),"")</f>
        <v/>
      </c>
      <c r="AX33" s="19"/>
      <c r="AY33" s="4" t="str">
        <f t="shared" ref="AY33:AY34" si="193">IF(AND((AX33&gt;0),(AX$4&gt;0)),(AX33/AX$4*100),"")</f>
        <v/>
      </c>
      <c r="AZ33" s="19"/>
      <c r="BA33" s="4" t="str">
        <f t="shared" ref="BA33:BA34" si="194">IF(AND((AZ33&gt;0),(AZ$4&gt;0)),(AZ33/AZ$4*100),"")</f>
        <v/>
      </c>
      <c r="BB33" s="19"/>
      <c r="BC33" s="4" t="str">
        <f t="shared" ref="BC33:BC34" si="195">IF(AND((BB33&gt;0),(BB$4&gt;0)),(BB33/BB$4*100),"")</f>
        <v/>
      </c>
      <c r="BD33" s="19"/>
      <c r="BE33" s="4" t="str">
        <f t="shared" ref="BE33:BE34" si="196">IF(AND((BD33&gt;0),(BD$4&gt;0)),(BD33/BD$4*100),"")</f>
        <v/>
      </c>
      <c r="BF33" s="19"/>
      <c r="BG33" s="4" t="str">
        <f t="shared" ref="BG33:BG34" si="197">IF(AND((BF33&gt;0),(BF$4&gt;0)),(BF33/BF$4*100),"")</f>
        <v/>
      </c>
      <c r="BH33" s="19"/>
      <c r="BI33" s="4" t="str">
        <f t="shared" ref="BI33:BI34" si="198">IF(AND((BH33&gt;0),(BH$4&gt;0)),(BH33/BH$4*100),"")</f>
        <v/>
      </c>
      <c r="BK33" s="57" t="s">
        <v>26</v>
      </c>
      <c r="BL33" s="30">
        <f t="shared" si="16"/>
        <v>4</v>
      </c>
      <c r="BM33" s="31">
        <f t="shared" si="17"/>
        <v>7.1</v>
      </c>
      <c r="BN33" s="32" t="str">
        <f t="shared" si="18"/>
        <v>–</v>
      </c>
      <c r="BO33" s="33">
        <f t="shared" si="19"/>
        <v>8.6</v>
      </c>
      <c r="BP33" s="34">
        <f t="shared" si="20"/>
        <v>29.957805907172997</v>
      </c>
      <c r="BQ33" s="35" t="str">
        <f t="shared" si="40"/>
        <v>–</v>
      </c>
      <c r="BR33" s="36">
        <f t="shared" si="21"/>
        <v>32.669322709163339</v>
      </c>
      <c r="BS33" s="37">
        <f t="shared" si="22"/>
        <v>7.85</v>
      </c>
      <c r="BT33" s="38">
        <f t="shared" si="22"/>
        <v>31.590562618848871</v>
      </c>
      <c r="BU33" s="32">
        <f t="shared" si="23"/>
        <v>0.67577116442377627</v>
      </c>
      <c r="BV33" s="39">
        <f t="shared" si="23"/>
        <v>1.166423911364177</v>
      </c>
    </row>
    <row r="34" spans="1:74" ht="16.5" customHeight="1" x14ac:dyDescent="0.2">
      <c r="A34" s="10" t="s">
        <v>27</v>
      </c>
      <c r="B34" s="19"/>
      <c r="C34" s="4" t="str">
        <f>IF(AND((B34&gt;0),(B$4&gt;0)),(B34/B$4*100),"")</f>
        <v/>
      </c>
      <c r="D34" s="19"/>
      <c r="E34" s="4" t="str">
        <f>IF(AND((D34&gt;0),(D$4&gt;0)),(D34/D$4*100),"")</f>
        <v/>
      </c>
      <c r="F34" s="19"/>
      <c r="G34" s="4" t="str">
        <f>IF(AND((F34&gt;0),(F$4&gt;0)),(F34/F$4*100),"")</f>
        <v/>
      </c>
      <c r="H34" s="19"/>
      <c r="I34" s="4" t="str">
        <f>IF(AND((H34&gt;0),(H$4&gt;0)),(H34/H$4*100),"")</f>
        <v/>
      </c>
      <c r="J34" s="19"/>
      <c r="K34" s="4" t="str">
        <f>IF(AND((J34&gt;0),(J$4&gt;0)),(J34/J$4*100),"")</f>
        <v/>
      </c>
      <c r="L34" s="19"/>
      <c r="M34" s="4" t="str">
        <f>IF(AND((L34&gt;0),(L$4&gt;0)),(L34/L$4*100),"")</f>
        <v/>
      </c>
      <c r="N34" s="19"/>
      <c r="O34" s="4" t="str">
        <f>IF(AND((N34&gt;0),(N$4&gt;0)),(N34/N$4*100),"")</f>
        <v/>
      </c>
      <c r="P34" s="19"/>
      <c r="Q34" s="4" t="str">
        <f>IF(AND((P34&gt;0),(P$4&gt;0)),(P34/P$4*100),"")</f>
        <v/>
      </c>
      <c r="R34" s="19"/>
      <c r="S34" s="4" t="str">
        <f>IF(AND((R34&gt;0),(R$4&gt;0)),(R34/R$4*100),"")</f>
        <v/>
      </c>
      <c r="T34" s="19"/>
      <c r="U34" s="4" t="str">
        <f>IF(AND((T34&gt;0),(T$4&gt;0)),(T34/T$4*100),"")</f>
        <v/>
      </c>
      <c r="V34" s="19"/>
      <c r="W34" s="4" t="str">
        <f>IF(AND((V34&gt;0),(V$4&gt;0)),(V34/V$4*100),"")</f>
        <v/>
      </c>
      <c r="X34" s="19"/>
      <c r="Y34" s="4" t="str">
        <f>IF(AND((X34&gt;0),(X$4&gt;0)),(X34/X$4*100),"")</f>
        <v/>
      </c>
      <c r="Z34" s="19"/>
      <c r="AA34" s="4" t="str">
        <f>IF(AND((Z34&gt;0),(Z$4&gt;0)),(Z34/Z$4*100),"")</f>
        <v/>
      </c>
      <c r="AB34" s="19"/>
      <c r="AC34" s="4" t="str">
        <f>IF(AND((AB34&gt;0),(AB$4&gt;0)),(AB34/AB$4*100),"")</f>
        <v/>
      </c>
      <c r="AD34" s="19"/>
      <c r="AE34" s="4" t="str">
        <f t="shared" si="183"/>
        <v/>
      </c>
      <c r="AF34" s="19"/>
      <c r="AG34" s="4" t="str">
        <f t="shared" si="184"/>
        <v/>
      </c>
      <c r="AH34" s="19"/>
      <c r="AI34" s="4" t="str">
        <f t="shared" si="185"/>
        <v/>
      </c>
      <c r="AJ34" s="19"/>
      <c r="AK34" s="4" t="str">
        <f t="shared" si="186"/>
        <v/>
      </c>
      <c r="AL34" s="19"/>
      <c r="AM34" s="4" t="str">
        <f t="shared" si="187"/>
        <v/>
      </c>
      <c r="AN34" s="19"/>
      <c r="AO34" s="4" t="str">
        <f t="shared" si="188"/>
        <v/>
      </c>
      <c r="AP34" s="19"/>
      <c r="AQ34" s="4" t="str">
        <f t="shared" si="189"/>
        <v/>
      </c>
      <c r="AR34" s="19"/>
      <c r="AS34" s="4" t="str">
        <f t="shared" si="190"/>
        <v/>
      </c>
      <c r="AT34" s="19"/>
      <c r="AU34" s="4" t="str">
        <f t="shared" si="191"/>
        <v/>
      </c>
      <c r="AV34" s="19"/>
      <c r="AW34" s="4" t="str">
        <f t="shared" si="192"/>
        <v/>
      </c>
      <c r="AX34" s="19"/>
      <c r="AY34" s="4" t="str">
        <f t="shared" si="193"/>
        <v/>
      </c>
      <c r="AZ34" s="19"/>
      <c r="BA34" s="4" t="str">
        <f t="shared" si="194"/>
        <v/>
      </c>
      <c r="BB34" s="19"/>
      <c r="BC34" s="4" t="str">
        <f t="shared" si="195"/>
        <v/>
      </c>
      <c r="BD34" s="19"/>
      <c r="BE34" s="4" t="str">
        <f t="shared" si="196"/>
        <v/>
      </c>
      <c r="BF34" s="19"/>
      <c r="BG34" s="4" t="str">
        <f t="shared" si="197"/>
        <v/>
      </c>
      <c r="BH34" s="19"/>
      <c r="BI34" s="4" t="str">
        <f t="shared" si="198"/>
        <v/>
      </c>
      <c r="BK34" s="57" t="s">
        <v>27</v>
      </c>
      <c r="BL34" s="30">
        <f t="shared" si="16"/>
        <v>0</v>
      </c>
      <c r="BM34" s="31" t="str">
        <f t="shared" si="17"/>
        <v/>
      </c>
      <c r="BN34" s="32" t="str">
        <f t="shared" si="18"/>
        <v>?</v>
      </c>
      <c r="BO34" s="33" t="str">
        <f t="shared" si="19"/>
        <v/>
      </c>
      <c r="BP34" s="34" t="str">
        <f t="shared" si="20"/>
        <v/>
      </c>
      <c r="BQ34" s="35" t="str">
        <f t="shared" si="40"/>
        <v>?</v>
      </c>
      <c r="BR34" s="36" t="str">
        <f t="shared" si="21"/>
        <v/>
      </c>
      <c r="BS34" s="37" t="str">
        <f t="shared" si="22"/>
        <v>?</v>
      </c>
      <c r="BT34" s="38" t="str">
        <f t="shared" si="22"/>
        <v>?</v>
      </c>
      <c r="BU34" s="32" t="str">
        <f t="shared" si="23"/>
        <v>?</v>
      </c>
      <c r="BV34" s="39" t="str">
        <f t="shared" si="23"/>
        <v>?</v>
      </c>
    </row>
    <row r="35" spans="1:74" ht="16.5" customHeight="1" thickBot="1" x14ac:dyDescent="0.25">
      <c r="A35" s="10" t="s">
        <v>28</v>
      </c>
      <c r="B35" s="68" t="str">
        <f>IF(AND((B34&gt;0),(B33&gt;0)),(B34/B33),"")</f>
        <v/>
      </c>
      <c r="C35" s="4" t="s">
        <v>3</v>
      </c>
      <c r="D35" s="68" t="str">
        <f>IF(AND((D34&gt;0),(D33&gt;0)),(D34/D33),"")</f>
        <v/>
      </c>
      <c r="E35" s="4" t="s">
        <v>3</v>
      </c>
      <c r="F35" s="68" t="str">
        <f>IF(AND((F34&gt;0),(F33&gt;0)),(F34/F33),"")</f>
        <v/>
      </c>
      <c r="G35" s="4" t="s">
        <v>3</v>
      </c>
      <c r="H35" s="68" t="str">
        <f>IF(AND((H34&gt;0),(H33&gt;0)),(H34/H33),"")</f>
        <v/>
      </c>
      <c r="I35" s="4" t="s">
        <v>3</v>
      </c>
      <c r="J35" s="68" t="str">
        <f>IF(AND((J34&gt;0),(J33&gt;0)),(J34/J33),"")</f>
        <v/>
      </c>
      <c r="K35" s="4" t="s">
        <v>3</v>
      </c>
      <c r="L35" s="68" t="str">
        <f>IF(AND((L34&gt;0),(L33&gt;0)),(L34/L33),"")</f>
        <v/>
      </c>
      <c r="M35" s="4" t="s">
        <v>3</v>
      </c>
      <c r="N35" s="68" t="str">
        <f>IF(AND((N34&gt;0),(N33&gt;0)),(N34/N33),"")</f>
        <v/>
      </c>
      <c r="O35" s="4" t="s">
        <v>3</v>
      </c>
      <c r="P35" s="68" t="str">
        <f>IF(AND((P34&gt;0),(P33&gt;0)),(P34/P33),"")</f>
        <v/>
      </c>
      <c r="Q35" s="4" t="s">
        <v>3</v>
      </c>
      <c r="R35" s="68" t="str">
        <f>IF(AND((R34&gt;0),(R33&gt;0)),(R34/R33),"")</f>
        <v/>
      </c>
      <c r="S35" s="4" t="s">
        <v>3</v>
      </c>
      <c r="T35" s="68" t="str">
        <f>IF(AND((T34&gt;0),(T33&gt;0)),(T34/T33),"")</f>
        <v/>
      </c>
      <c r="U35" s="4" t="s">
        <v>3</v>
      </c>
      <c r="V35" s="68" t="str">
        <f>IF(AND((V34&gt;0),(V33&gt;0)),(V34/V33),"")</f>
        <v/>
      </c>
      <c r="W35" s="4" t="s">
        <v>3</v>
      </c>
      <c r="X35" s="68" t="str">
        <f>IF(AND((X34&gt;0),(X33&gt;0)),(X34/X33),"")</f>
        <v/>
      </c>
      <c r="Y35" s="4" t="s">
        <v>3</v>
      </c>
      <c r="Z35" s="68" t="str">
        <f>IF(AND((Z34&gt;0),(Z33&gt;0)),(Z34/Z33),"")</f>
        <v/>
      </c>
      <c r="AA35" s="4" t="s">
        <v>3</v>
      </c>
      <c r="AB35" s="68" t="str">
        <f>IF(AND((AB34&gt;0),(AB33&gt;0)),(AB34/AB33),"")</f>
        <v/>
      </c>
      <c r="AC35" s="4" t="s">
        <v>3</v>
      </c>
      <c r="AD35" s="68" t="str">
        <f t="shared" ref="AD35" si="199">IF(AND((AD34&gt;0),(AD33&gt;0)),(AD34/AD33),"")</f>
        <v/>
      </c>
      <c r="AE35" s="4" t="s">
        <v>3</v>
      </c>
      <c r="AF35" s="68" t="str">
        <f t="shared" ref="AF35" si="200">IF(AND((AF34&gt;0),(AF33&gt;0)),(AF34/AF33),"")</f>
        <v/>
      </c>
      <c r="AG35" s="4" t="s">
        <v>3</v>
      </c>
      <c r="AH35" s="68" t="str">
        <f t="shared" ref="AH35" si="201">IF(AND((AH34&gt;0),(AH33&gt;0)),(AH34/AH33),"")</f>
        <v/>
      </c>
      <c r="AI35" s="4" t="s">
        <v>3</v>
      </c>
      <c r="AJ35" s="68" t="str">
        <f t="shared" ref="AJ35" si="202">IF(AND((AJ34&gt;0),(AJ33&gt;0)),(AJ34/AJ33),"")</f>
        <v/>
      </c>
      <c r="AK35" s="4" t="s">
        <v>3</v>
      </c>
      <c r="AL35" s="68" t="str">
        <f t="shared" ref="AL35" si="203">IF(AND((AL34&gt;0),(AL33&gt;0)),(AL34/AL33),"")</f>
        <v/>
      </c>
      <c r="AM35" s="4" t="s">
        <v>3</v>
      </c>
      <c r="AN35" s="68" t="str">
        <f t="shared" ref="AN35" si="204">IF(AND((AN34&gt;0),(AN33&gt;0)),(AN34/AN33),"")</f>
        <v/>
      </c>
      <c r="AO35" s="4" t="s">
        <v>3</v>
      </c>
      <c r="AP35" s="68" t="str">
        <f t="shared" ref="AP35" si="205">IF(AND((AP34&gt;0),(AP33&gt;0)),(AP34/AP33),"")</f>
        <v/>
      </c>
      <c r="AQ35" s="4" t="s">
        <v>3</v>
      </c>
      <c r="AR35" s="68" t="str">
        <f t="shared" ref="AR35" si="206">IF(AND((AR34&gt;0),(AR33&gt;0)),(AR34/AR33),"")</f>
        <v/>
      </c>
      <c r="AS35" s="4" t="s">
        <v>3</v>
      </c>
      <c r="AT35" s="68" t="str">
        <f t="shared" ref="AT35" si="207">IF(AND((AT34&gt;0),(AT33&gt;0)),(AT34/AT33),"")</f>
        <v/>
      </c>
      <c r="AU35" s="4" t="s">
        <v>3</v>
      </c>
      <c r="AV35" s="68" t="str">
        <f t="shared" ref="AV35" si="208">IF(AND((AV34&gt;0),(AV33&gt;0)),(AV34/AV33),"")</f>
        <v/>
      </c>
      <c r="AW35" s="4" t="s">
        <v>3</v>
      </c>
      <c r="AX35" s="68" t="str">
        <f t="shared" ref="AX35" si="209">IF(AND((AX34&gt;0),(AX33&gt;0)),(AX34/AX33),"")</f>
        <v/>
      </c>
      <c r="AY35" s="4" t="s">
        <v>3</v>
      </c>
      <c r="AZ35" s="68" t="str">
        <f t="shared" ref="AZ35" si="210">IF(AND((AZ34&gt;0),(AZ33&gt;0)),(AZ34/AZ33),"")</f>
        <v/>
      </c>
      <c r="BA35" s="4" t="s">
        <v>3</v>
      </c>
      <c r="BB35" s="68" t="str">
        <f t="shared" ref="BB35" si="211">IF(AND((BB34&gt;0),(BB33&gt;0)),(BB34/BB33),"")</f>
        <v/>
      </c>
      <c r="BC35" s="4" t="s">
        <v>3</v>
      </c>
      <c r="BD35" s="68" t="str">
        <f t="shared" ref="BD35" si="212">IF(AND((BD34&gt;0),(BD33&gt;0)),(BD34/BD33),"")</f>
        <v/>
      </c>
      <c r="BE35" s="4" t="s">
        <v>3</v>
      </c>
      <c r="BF35" s="68" t="str">
        <f t="shared" ref="BF35" si="213">IF(AND((BF34&gt;0),(BF33&gt;0)),(BF34/BF33),"")</f>
        <v/>
      </c>
      <c r="BG35" s="4" t="s">
        <v>3</v>
      </c>
      <c r="BH35" s="68" t="str">
        <f t="shared" ref="BH35" si="214">IF(AND((BH34&gt;0),(BH33&gt;0)),(BH34/BH33),"")</f>
        <v/>
      </c>
      <c r="BI35" s="4" t="s">
        <v>3</v>
      </c>
      <c r="BK35" s="58" t="s">
        <v>28</v>
      </c>
      <c r="BL35" s="44">
        <f t="shared" si="16"/>
        <v>0</v>
      </c>
      <c r="BM35" s="45" t="str">
        <f t="shared" si="17"/>
        <v/>
      </c>
      <c r="BN35" s="46" t="str">
        <f t="shared" si="18"/>
        <v>?</v>
      </c>
      <c r="BO35" s="47" t="str">
        <f t="shared" si="19"/>
        <v/>
      </c>
      <c r="BP35" s="48" t="str">
        <f t="shared" si="20"/>
        <v/>
      </c>
      <c r="BQ35" s="49" t="s">
        <v>3</v>
      </c>
      <c r="BR35" s="50" t="str">
        <f t="shared" si="21"/>
        <v/>
      </c>
      <c r="BS35" s="51" t="str">
        <f t="shared" si="22"/>
        <v>?</v>
      </c>
      <c r="BT35" s="52" t="s">
        <v>3</v>
      </c>
      <c r="BU35" s="53" t="str">
        <f t="shared" si="23"/>
        <v>?</v>
      </c>
      <c r="BV35" s="54" t="s">
        <v>3</v>
      </c>
    </row>
    <row r="36" spans="1:74" s="91" customFormat="1" x14ac:dyDescent="0.2">
      <c r="A36" s="86"/>
      <c r="B36" s="87"/>
      <c r="C36" s="88"/>
      <c r="D36" s="89"/>
      <c r="E36" s="90"/>
      <c r="F36" s="89"/>
      <c r="G36" s="90"/>
      <c r="H36" s="89"/>
      <c r="I36" s="90"/>
      <c r="J36" s="89"/>
      <c r="K36" s="90"/>
      <c r="L36" s="89"/>
      <c r="M36" s="90"/>
      <c r="N36" s="89"/>
      <c r="O36" s="90"/>
      <c r="P36" s="89"/>
      <c r="Q36" s="90"/>
      <c r="R36" s="89"/>
      <c r="S36" s="90"/>
      <c r="T36" s="89"/>
      <c r="U36" s="90"/>
      <c r="V36" s="89"/>
      <c r="W36" s="90"/>
      <c r="X36" s="89"/>
      <c r="Y36" s="90"/>
      <c r="Z36" s="89"/>
      <c r="AA36" s="90"/>
      <c r="AB36" s="89"/>
      <c r="AC36" s="90"/>
      <c r="AD36" s="89"/>
      <c r="AE36" s="90"/>
      <c r="AF36" s="89"/>
      <c r="AG36" s="90"/>
      <c r="AH36" s="89"/>
      <c r="AI36" s="90"/>
      <c r="AJ36" s="89"/>
      <c r="AK36" s="90"/>
      <c r="AL36" s="89"/>
      <c r="AM36" s="90"/>
      <c r="AN36" s="89"/>
      <c r="AO36" s="90"/>
      <c r="AP36" s="89"/>
      <c r="AQ36" s="90"/>
      <c r="AR36" s="89"/>
      <c r="AS36" s="90"/>
      <c r="AT36" s="89"/>
      <c r="AU36" s="90"/>
      <c r="AV36" s="89"/>
      <c r="AW36" s="90"/>
      <c r="AX36" s="89"/>
      <c r="AY36" s="90"/>
      <c r="AZ36" s="89"/>
      <c r="BA36" s="90"/>
      <c r="BB36" s="89"/>
      <c r="BC36" s="90"/>
      <c r="BD36" s="89"/>
      <c r="BE36" s="90"/>
      <c r="BF36" s="89"/>
      <c r="BG36" s="90"/>
      <c r="BH36" s="89"/>
      <c r="BI36" s="90"/>
      <c r="BK36" s="92"/>
      <c r="BL36" s="93"/>
      <c r="BM36" s="94"/>
      <c r="BN36" s="85"/>
      <c r="BO36" s="95"/>
      <c r="BP36" s="96"/>
      <c r="BQ36" s="97"/>
      <c r="BR36" s="98"/>
      <c r="BS36" s="99"/>
      <c r="BT36" s="97"/>
      <c r="BU36" s="99"/>
      <c r="BV36" s="97"/>
    </row>
  </sheetData>
  <sheetProtection formatCells="0" formatColumns="0" formatRows="0" insertColumns="0" insertRows="0" deleteColumns="0" deleteRows="0"/>
  <mergeCells count="37">
    <mergeCell ref="X1:Y1"/>
    <mergeCell ref="B1:C1"/>
    <mergeCell ref="D1:E1"/>
    <mergeCell ref="F1:G1"/>
    <mergeCell ref="H1:I1"/>
    <mergeCell ref="J1:K1"/>
    <mergeCell ref="L1:M1"/>
    <mergeCell ref="N1:O1"/>
    <mergeCell ref="P1:Q1"/>
    <mergeCell ref="R1:S1"/>
    <mergeCell ref="T1:U1"/>
    <mergeCell ref="V1:W1"/>
    <mergeCell ref="BS1:BT1"/>
    <mergeCell ref="BU1:BV1"/>
    <mergeCell ref="AV1:AW1"/>
    <mergeCell ref="Z1:AA1"/>
    <mergeCell ref="AB1:AC1"/>
    <mergeCell ref="AD1:AE1"/>
    <mergeCell ref="AF1:AG1"/>
    <mergeCell ref="AH1:AI1"/>
    <mergeCell ref="AJ1:AK1"/>
    <mergeCell ref="AL1:AM1"/>
    <mergeCell ref="AN1:AO1"/>
    <mergeCell ref="AP1:AQ1"/>
    <mergeCell ref="AR1:AS1"/>
    <mergeCell ref="AT1:AU1"/>
    <mergeCell ref="BM2:BO2"/>
    <mergeCell ref="BP2:BR2"/>
    <mergeCell ref="AX1:AY1"/>
    <mergeCell ref="AZ1:BA1"/>
    <mergeCell ref="BB1:BC1"/>
    <mergeCell ref="BD1:BE1"/>
    <mergeCell ref="BF1:BG1"/>
    <mergeCell ref="BH1:BI1"/>
    <mergeCell ref="BK1:BK2"/>
    <mergeCell ref="BL1:BL2"/>
    <mergeCell ref="BM1:BR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4"/>
  <sheetViews>
    <sheetView workbookViewId="0">
      <selection activeCell="G31" sqref="G31"/>
    </sheetView>
  </sheetViews>
  <sheetFormatPr defaultRowHeight="12.75" x14ac:dyDescent="0.2"/>
  <sheetData>
    <row r="1" spans="1:3" x14ac:dyDescent="0.2">
      <c r="A1" t="s">
        <v>102</v>
      </c>
    </row>
    <row r="2" spans="1:3" ht="13.5" thickBot="1" x14ac:dyDescent="0.25"/>
    <row r="3" spans="1:3" x14ac:dyDescent="0.2">
      <c r="A3" s="130"/>
      <c r="B3" s="130" t="s">
        <v>90</v>
      </c>
      <c r="C3" s="130" t="s">
        <v>91</v>
      </c>
    </row>
    <row r="4" spans="1:3" x14ac:dyDescent="0.2">
      <c r="A4" s="128" t="s">
        <v>92</v>
      </c>
      <c r="B4" s="128">
        <v>0.53</v>
      </c>
      <c r="C4" s="128">
        <v>0.48</v>
      </c>
    </row>
    <row r="5" spans="1:3" x14ac:dyDescent="0.2">
      <c r="A5" s="128" t="s">
        <v>93</v>
      </c>
      <c r="B5" s="128">
        <v>3.7777777777777842E-4</v>
      </c>
      <c r="C5" s="128">
        <v>7.7777777777777784E-4</v>
      </c>
    </row>
    <row r="6" spans="1:3" x14ac:dyDescent="0.2">
      <c r="A6" s="128" t="s">
        <v>94</v>
      </c>
      <c r="B6" s="128">
        <v>10</v>
      </c>
      <c r="C6" s="128">
        <v>10</v>
      </c>
    </row>
    <row r="7" spans="1:3" x14ac:dyDescent="0.2">
      <c r="A7" s="128" t="s">
        <v>103</v>
      </c>
      <c r="B7" s="128">
        <v>5.7777777777777818E-4</v>
      </c>
      <c r="C7" s="128"/>
    </row>
    <row r="8" spans="1:3" x14ac:dyDescent="0.2">
      <c r="A8" s="128" t="s">
        <v>95</v>
      </c>
      <c r="B8" s="128">
        <v>0</v>
      </c>
      <c r="C8" s="128"/>
    </row>
    <row r="9" spans="1:3" x14ac:dyDescent="0.2">
      <c r="A9" s="128" t="s">
        <v>96</v>
      </c>
      <c r="B9" s="128">
        <v>18</v>
      </c>
      <c r="C9" s="128"/>
    </row>
    <row r="10" spans="1:3" x14ac:dyDescent="0.2">
      <c r="A10" s="128" t="s">
        <v>97</v>
      </c>
      <c r="B10" s="128">
        <v>4.6513025470953195</v>
      </c>
      <c r="C10" s="128"/>
    </row>
    <row r="11" spans="1:3" x14ac:dyDescent="0.2">
      <c r="A11" s="128" t="s">
        <v>98</v>
      </c>
      <c r="B11" s="128">
        <v>9.9280819841340186E-5</v>
      </c>
      <c r="C11" s="128"/>
    </row>
    <row r="12" spans="1:3" x14ac:dyDescent="0.2">
      <c r="A12" s="128" t="s">
        <v>99</v>
      </c>
      <c r="B12" s="128">
        <v>1.7340636066175394</v>
      </c>
      <c r="C12" s="128"/>
    </row>
    <row r="13" spans="1:3" x14ac:dyDescent="0.2">
      <c r="A13" s="128" t="s">
        <v>100</v>
      </c>
      <c r="B13" s="128">
        <v>1.9856163968268037E-4</v>
      </c>
      <c r="C13" s="128"/>
    </row>
    <row r="14" spans="1:3" ht="13.5" thickBot="1" x14ac:dyDescent="0.25">
      <c r="A14" s="129" t="s">
        <v>101</v>
      </c>
      <c r="B14" s="129">
        <v>2.1009220402410378</v>
      </c>
      <c r="C14" s="12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3"/>
  <sheetViews>
    <sheetView workbookViewId="0">
      <selection activeCell="F15" sqref="F15"/>
    </sheetView>
  </sheetViews>
  <sheetFormatPr defaultRowHeight="12.75" x14ac:dyDescent="0.2"/>
  <sheetData>
    <row r="1" spans="1:3" x14ac:dyDescent="0.2">
      <c r="A1" t="s">
        <v>89</v>
      </c>
    </row>
    <row r="2" spans="1:3" ht="13.5" thickBot="1" x14ac:dyDescent="0.25"/>
    <row r="3" spans="1:3" x14ac:dyDescent="0.2">
      <c r="A3" s="130"/>
      <c r="B3" s="130" t="s">
        <v>90</v>
      </c>
      <c r="C3" s="130" t="s">
        <v>91</v>
      </c>
    </row>
    <row r="4" spans="1:3" x14ac:dyDescent="0.2">
      <c r="A4" s="128" t="s">
        <v>92</v>
      </c>
      <c r="B4" s="128">
        <v>214.4</v>
      </c>
      <c r="C4" s="128">
        <v>188</v>
      </c>
    </row>
    <row r="5" spans="1:3" x14ac:dyDescent="0.2">
      <c r="A5" s="128" t="s">
        <v>93</v>
      </c>
      <c r="B5" s="128">
        <v>225.37777777777779</v>
      </c>
      <c r="C5" s="128">
        <v>74.222222222222229</v>
      </c>
    </row>
    <row r="6" spans="1:3" x14ac:dyDescent="0.2">
      <c r="A6" s="128" t="s">
        <v>94</v>
      </c>
      <c r="B6" s="128">
        <v>10</v>
      </c>
      <c r="C6" s="128">
        <v>10</v>
      </c>
    </row>
    <row r="7" spans="1:3" x14ac:dyDescent="0.2">
      <c r="A7" s="128" t="s">
        <v>95</v>
      </c>
      <c r="B7" s="128">
        <v>0</v>
      </c>
      <c r="C7" s="128"/>
    </row>
    <row r="8" spans="1:3" x14ac:dyDescent="0.2">
      <c r="A8" s="128" t="s">
        <v>96</v>
      </c>
      <c r="B8" s="128">
        <v>14</v>
      </c>
      <c r="C8" s="128"/>
    </row>
    <row r="9" spans="1:3" x14ac:dyDescent="0.2">
      <c r="A9" s="128" t="s">
        <v>97</v>
      </c>
      <c r="B9" s="128">
        <v>4.8231750285963404</v>
      </c>
      <c r="C9" s="128"/>
    </row>
    <row r="10" spans="1:3" x14ac:dyDescent="0.2">
      <c r="A10" s="128" t="s">
        <v>98</v>
      </c>
      <c r="B10" s="128">
        <v>1.3526550116016675E-4</v>
      </c>
      <c r="C10" s="128"/>
    </row>
    <row r="11" spans="1:3" x14ac:dyDescent="0.2">
      <c r="A11" s="128" t="s">
        <v>99</v>
      </c>
      <c r="B11" s="128">
        <v>1.7613101357748921</v>
      </c>
      <c r="C11" s="128"/>
    </row>
    <row r="12" spans="1:3" x14ac:dyDescent="0.2">
      <c r="A12" s="128" t="s">
        <v>100</v>
      </c>
      <c r="B12" s="128">
        <v>2.705310023203335E-4</v>
      </c>
      <c r="C12" s="128"/>
    </row>
    <row r="13" spans="1:3" ht="13.5" thickBot="1" x14ac:dyDescent="0.25">
      <c r="A13" s="129" t="s">
        <v>101</v>
      </c>
      <c r="B13" s="129">
        <v>2.1447866879178044</v>
      </c>
      <c r="C13" s="12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3"/>
  <sheetViews>
    <sheetView workbookViewId="0">
      <selection activeCell="E24" sqref="E24"/>
    </sheetView>
  </sheetViews>
  <sheetFormatPr defaultRowHeight="12.75" x14ac:dyDescent="0.2"/>
  <sheetData>
    <row r="1" spans="1:3" x14ac:dyDescent="0.2">
      <c r="A1" t="s">
        <v>89</v>
      </c>
    </row>
    <row r="2" spans="1:3" ht="13.5" thickBot="1" x14ac:dyDescent="0.25"/>
    <row r="3" spans="1:3" x14ac:dyDescent="0.2">
      <c r="A3" s="130"/>
      <c r="B3" s="130" t="s">
        <v>90</v>
      </c>
      <c r="C3" s="130" t="s">
        <v>91</v>
      </c>
    </row>
    <row r="4" spans="1:3" x14ac:dyDescent="0.2">
      <c r="A4" s="128" t="s">
        <v>92</v>
      </c>
      <c r="B4" s="128">
        <v>46.85</v>
      </c>
      <c r="C4" s="128">
        <v>38.1</v>
      </c>
    </row>
    <row r="5" spans="1:3" x14ac:dyDescent="0.2">
      <c r="A5" s="128" t="s">
        <v>93</v>
      </c>
      <c r="B5" s="128">
        <v>6.2827777777777829</v>
      </c>
      <c r="C5" s="128">
        <v>2.8933333333333344</v>
      </c>
    </row>
    <row r="6" spans="1:3" x14ac:dyDescent="0.2">
      <c r="A6" s="128" t="s">
        <v>94</v>
      </c>
      <c r="B6" s="128">
        <v>10</v>
      </c>
      <c r="C6" s="128">
        <v>10</v>
      </c>
    </row>
    <row r="7" spans="1:3" x14ac:dyDescent="0.2">
      <c r="A7" s="128" t="s">
        <v>95</v>
      </c>
      <c r="B7" s="128">
        <v>0</v>
      </c>
      <c r="C7" s="128"/>
    </row>
    <row r="8" spans="1:3" x14ac:dyDescent="0.2">
      <c r="A8" s="128" t="s">
        <v>96</v>
      </c>
      <c r="B8" s="128">
        <v>16</v>
      </c>
      <c r="C8" s="128"/>
    </row>
    <row r="9" spans="1:3" x14ac:dyDescent="0.2">
      <c r="A9" s="128" t="s">
        <v>97</v>
      </c>
      <c r="B9" s="128">
        <v>9.1343725632290873</v>
      </c>
      <c r="C9" s="128"/>
    </row>
    <row r="10" spans="1:3" x14ac:dyDescent="0.2">
      <c r="A10" s="128" t="s">
        <v>98</v>
      </c>
      <c r="B10" s="128">
        <v>4.7667770898868637E-8</v>
      </c>
      <c r="C10" s="128"/>
    </row>
    <row r="11" spans="1:3" x14ac:dyDescent="0.2">
      <c r="A11" s="128" t="s">
        <v>99</v>
      </c>
      <c r="B11" s="128">
        <v>1.7458836762762506</v>
      </c>
      <c r="C11" s="128"/>
    </row>
    <row r="12" spans="1:3" x14ac:dyDescent="0.2">
      <c r="A12" s="128" t="s">
        <v>100</v>
      </c>
      <c r="B12" s="128">
        <v>9.5335541797737274E-8</v>
      </c>
      <c r="C12" s="128"/>
    </row>
    <row r="13" spans="1:3" ht="13.5" thickBot="1" x14ac:dyDescent="0.25">
      <c r="A13" s="129" t="s">
        <v>101</v>
      </c>
      <c r="B13" s="129">
        <v>2.119905299221255</v>
      </c>
      <c r="C13" s="12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instructions</vt:lpstr>
      <vt:lpstr>general info</vt:lpstr>
      <vt:lpstr>females</vt:lpstr>
      <vt:lpstr>males</vt:lpstr>
      <vt:lpstr>juveniles</vt:lpstr>
      <vt:lpstr>larvae</vt:lpstr>
      <vt:lpstr>bs test</vt:lpstr>
      <vt:lpstr>bl test</vt:lpstr>
      <vt:lpstr>sc test</vt:lpstr>
      <vt:lpstr>females_stats (μm)</vt:lpstr>
      <vt:lpstr>females_stats (sc)</vt:lpstr>
      <vt:lpstr>males_stats (μm)</vt:lpstr>
      <vt:lpstr>males_stats (sc)</vt:lpstr>
      <vt:lpstr>juveniles_stats (μm)</vt:lpstr>
      <vt:lpstr>juvenles_stats (sc)</vt:lpstr>
      <vt:lpstr>larvae_stats (μm)</vt:lpstr>
      <vt:lpstr>larvae_stats (sc)</vt:lpstr>
    </vt:vector>
  </TitlesOfParts>
  <Company>BIO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Echiniscoidea (ver. 1.0)</dc:title>
  <dc:creator>Łukasz Michalczyk (LM@tardigrada.net)</dc:creator>
  <cp:keywords>Tardigrada Echiniscoidea morphometry</cp:keywords>
  <cp:lastModifiedBy>Madga</cp:lastModifiedBy>
  <dcterms:created xsi:type="dcterms:W3CDTF">2007-08-01T03:19:15Z</dcterms:created>
  <dcterms:modified xsi:type="dcterms:W3CDTF">2021-05-06T20:08:56Z</dcterms:modified>
</cp:coreProperties>
</file>