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57\"/>
    </mc:Choice>
  </mc:AlternateContent>
  <xr:revisionPtr revIDLastSave="0" documentId="13_ncr:1_{85503F35-83C3-4303-AA7F-F2D8C90395DC}" xr6:coauthVersionLast="45" xr6:coauthVersionMax="45" xr10:uidLastSave="{00000000-0000-0000-0000-000000000000}"/>
  <bookViews>
    <workbookView xWindow="-120" yWindow="-120" windowWidth="20730" windowHeight="11310" xr2:uid="{00000000-000D-0000-FFFF-FFFF00000000}"/>
  </bookViews>
  <sheets>
    <sheet name="instructions" sheetId="4" r:id="rId1"/>
    <sheet name="general info" sheetId="12" r:id="rId2"/>
    <sheet name="females" sheetId="2" r:id="rId3"/>
    <sheet name="males" sheetId="7" r:id="rId4"/>
    <sheet name="female stats (μm)" sheetId="5" r:id="rId5"/>
    <sheet name="female stats (pt)" sheetId="6" r:id="rId6"/>
    <sheet name="male stats (μm)" sheetId="10" r:id="rId7"/>
    <sheet name="male stats (pt)" sheetId="11"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P12" i="2" l="1"/>
  <c r="AL27" i="2" l="1"/>
  <c r="AL18" i="2"/>
  <c r="BO3" i="2" l="1"/>
  <c r="BO48" i="7" l="1"/>
  <c r="BO47" i="7"/>
  <c r="BO46" i="7"/>
  <c r="BO44" i="7"/>
  <c r="BO43" i="7"/>
  <c r="BO42" i="7"/>
  <c r="BO39" i="7"/>
  <c r="BO38" i="7"/>
  <c r="BO37" i="7"/>
  <c r="BO35" i="7"/>
  <c r="BO34" i="7"/>
  <c r="BO33" i="7"/>
  <c r="BO30" i="7"/>
  <c r="BO29" i="7"/>
  <c r="BO28" i="7"/>
  <c r="BO26" i="7"/>
  <c r="BO25" i="7"/>
  <c r="BO24" i="7"/>
  <c r="BO21" i="7"/>
  <c r="BO20" i="7"/>
  <c r="BO19" i="7"/>
  <c r="BO17" i="7"/>
  <c r="BO16" i="7"/>
  <c r="BO15" i="7"/>
  <c r="BO11" i="7"/>
  <c r="BO10" i="7"/>
  <c r="BO9" i="7"/>
  <c r="BO8" i="7"/>
  <c r="BO7" i="7"/>
  <c r="BO5" i="7"/>
  <c r="BO4" i="7"/>
  <c r="BO3" i="7"/>
  <c r="BO4" i="2"/>
  <c r="BO5" i="2"/>
  <c r="BO7" i="2"/>
  <c r="BO8" i="2"/>
  <c r="BO9" i="2"/>
  <c r="BO10" i="2"/>
  <c r="BO11" i="2"/>
  <c r="BO15" i="2"/>
  <c r="BO16" i="2"/>
  <c r="BO17" i="2"/>
  <c r="BO19" i="2"/>
  <c r="BO20" i="2"/>
  <c r="BO21" i="2"/>
  <c r="BO24" i="2"/>
  <c r="BO25" i="2"/>
  <c r="BO26" i="2"/>
  <c r="BO28" i="2"/>
  <c r="BO29" i="2"/>
  <c r="BO30" i="2"/>
  <c r="BO33" i="2"/>
  <c r="BO34" i="2"/>
  <c r="BO35" i="2"/>
  <c r="BO37" i="2"/>
  <c r="BO38" i="2"/>
  <c r="BO39" i="2"/>
  <c r="BO42" i="2"/>
  <c r="BO43" i="2"/>
  <c r="BO44" i="2"/>
  <c r="BO46" i="2"/>
  <c r="BO47" i="2"/>
  <c r="BO48" i="2"/>
  <c r="BM3" i="2"/>
  <c r="B2" i="5" l="1"/>
  <c r="A2" i="5"/>
  <c r="B31" i="11" l="1"/>
  <c r="A31" i="11"/>
  <c r="B30" i="11"/>
  <c r="A30" i="11"/>
  <c r="B29" i="11"/>
  <c r="A29" i="11"/>
  <c r="B28" i="11"/>
  <c r="A28" i="11"/>
  <c r="B27" i="11"/>
  <c r="A27" i="11"/>
  <c r="B26" i="11"/>
  <c r="A26" i="11"/>
  <c r="B25" i="11"/>
  <c r="A25" i="11"/>
  <c r="B24" i="11"/>
  <c r="A24" i="11"/>
  <c r="B23" i="11"/>
  <c r="A23" i="11"/>
  <c r="B22" i="11"/>
  <c r="A22" i="11"/>
  <c r="B21" i="11"/>
  <c r="A21" i="11"/>
  <c r="B20" i="11"/>
  <c r="A20" i="11"/>
  <c r="B19" i="11"/>
  <c r="A19" i="11"/>
  <c r="B18" i="11"/>
  <c r="A18" i="11"/>
  <c r="B17" i="11"/>
  <c r="A17" i="11"/>
  <c r="B16" i="11"/>
  <c r="A16" i="11"/>
  <c r="B15" i="11"/>
  <c r="A15" i="11"/>
  <c r="B14" i="11"/>
  <c r="A14" i="11"/>
  <c r="B13" i="11"/>
  <c r="A13" i="11"/>
  <c r="B12" i="11"/>
  <c r="A12" i="11"/>
  <c r="B11" i="11"/>
  <c r="A11" i="11"/>
  <c r="B10" i="11"/>
  <c r="A10" i="11"/>
  <c r="B9" i="11"/>
  <c r="A9" i="11"/>
  <c r="B8" i="11"/>
  <c r="A8" i="11"/>
  <c r="B7" i="11"/>
  <c r="A7" i="11"/>
  <c r="B6" i="11"/>
  <c r="A6" i="11"/>
  <c r="B5" i="11"/>
  <c r="A5" i="11"/>
  <c r="B4" i="11"/>
  <c r="A4" i="11"/>
  <c r="B3" i="11"/>
  <c r="A3" i="11"/>
  <c r="B2" i="11"/>
  <c r="A2" i="11"/>
  <c r="B31" i="10"/>
  <c r="A31" i="10"/>
  <c r="B30" i="10"/>
  <c r="A30" i="10"/>
  <c r="B29" i="10"/>
  <c r="A29" i="10"/>
  <c r="B28" i="10"/>
  <c r="A28" i="10"/>
  <c r="B27" i="10"/>
  <c r="A27" i="10"/>
  <c r="B26" i="10"/>
  <c r="A26" i="10"/>
  <c r="B25" i="10"/>
  <c r="A25" i="10"/>
  <c r="B24" i="10"/>
  <c r="A24" i="10"/>
  <c r="B23" i="10"/>
  <c r="A23" i="10"/>
  <c r="B22" i="10"/>
  <c r="A22" i="10"/>
  <c r="B21" i="10"/>
  <c r="A21" i="10"/>
  <c r="B20" i="10"/>
  <c r="A20" i="10"/>
  <c r="B19" i="10"/>
  <c r="A19" i="10"/>
  <c r="B18" i="10"/>
  <c r="A18" i="10"/>
  <c r="B17" i="10"/>
  <c r="A17" i="10"/>
  <c r="B16" i="10"/>
  <c r="A16" i="10"/>
  <c r="B15" i="10"/>
  <c r="A15" i="10"/>
  <c r="B14" i="10"/>
  <c r="A14" i="10"/>
  <c r="B13" i="10"/>
  <c r="A13" i="10"/>
  <c r="B12" i="10"/>
  <c r="A12" i="10"/>
  <c r="B11" i="10"/>
  <c r="A11" i="10"/>
  <c r="B10" i="10"/>
  <c r="A10" i="10"/>
  <c r="B9" i="10"/>
  <c r="A9" i="10"/>
  <c r="B8" i="10"/>
  <c r="A8" i="10"/>
  <c r="B7" i="10"/>
  <c r="A7" i="10"/>
  <c r="B6" i="10"/>
  <c r="A6" i="10"/>
  <c r="B5" i="10"/>
  <c r="A5" i="10"/>
  <c r="B4" i="10"/>
  <c r="A4" i="10"/>
  <c r="B3" i="10"/>
  <c r="A3" i="10"/>
  <c r="B2" i="10"/>
  <c r="A2" i="10"/>
  <c r="C31" i="11"/>
  <c r="C30" i="11"/>
  <c r="C29" i="11"/>
  <c r="C28" i="11"/>
  <c r="C27" i="11"/>
  <c r="C26" i="11"/>
  <c r="C25" i="11"/>
  <c r="C24" i="11"/>
  <c r="C23" i="11"/>
  <c r="C22" i="11"/>
  <c r="C21" i="11"/>
  <c r="C20" i="11"/>
  <c r="C19" i="11"/>
  <c r="C18" i="11"/>
  <c r="C17" i="11"/>
  <c r="C16" i="11"/>
  <c r="C15" i="11"/>
  <c r="C14" i="11"/>
  <c r="C13" i="11"/>
  <c r="C12" i="11"/>
  <c r="C11" i="11"/>
  <c r="C10" i="11"/>
  <c r="C9" i="11"/>
  <c r="C8" i="11"/>
  <c r="C7" i="11"/>
  <c r="C6" i="11"/>
  <c r="C5" i="11"/>
  <c r="C4" i="11"/>
  <c r="C3" i="11"/>
  <c r="C2" i="11"/>
  <c r="AR31" i="10"/>
  <c r="AQ31" i="10"/>
  <c r="AP31" i="10"/>
  <c r="AN31" i="10"/>
  <c r="AM31" i="10"/>
  <c r="AL31" i="10"/>
  <c r="AJ31" i="10"/>
  <c r="AI31" i="10"/>
  <c r="AH31" i="10"/>
  <c r="AF31" i="10"/>
  <c r="AE31" i="10"/>
  <c r="AD31" i="10"/>
  <c r="AB31" i="10"/>
  <c r="AA31" i="10"/>
  <c r="Z31" i="10"/>
  <c r="X31" i="10"/>
  <c r="W31" i="10"/>
  <c r="V31" i="10"/>
  <c r="T31" i="10"/>
  <c r="S31" i="10"/>
  <c r="R31" i="10"/>
  <c r="P31" i="10"/>
  <c r="O31" i="10"/>
  <c r="N31" i="10"/>
  <c r="K31" i="10"/>
  <c r="J31" i="10"/>
  <c r="I31" i="10"/>
  <c r="H31" i="10"/>
  <c r="G31" i="10"/>
  <c r="F31" i="10"/>
  <c r="E31" i="10"/>
  <c r="D31" i="10"/>
  <c r="C31" i="10"/>
  <c r="AR30" i="10"/>
  <c r="AQ30" i="10"/>
  <c r="AP30" i="10"/>
  <c r="AN30" i="10"/>
  <c r="AM30" i="10"/>
  <c r="AL30" i="10"/>
  <c r="AJ30" i="10"/>
  <c r="AI30" i="10"/>
  <c r="AH30" i="10"/>
  <c r="AF30" i="10"/>
  <c r="AE30" i="10"/>
  <c r="AD30" i="10"/>
  <c r="AB30" i="10"/>
  <c r="AA30" i="10"/>
  <c r="Z30" i="10"/>
  <c r="X30" i="10"/>
  <c r="W30" i="10"/>
  <c r="V30" i="10"/>
  <c r="T30" i="10"/>
  <c r="S30" i="10"/>
  <c r="R30" i="10"/>
  <c r="P30" i="10"/>
  <c r="O30" i="10"/>
  <c r="N30" i="10"/>
  <c r="K30" i="10"/>
  <c r="J30" i="10"/>
  <c r="I30" i="10"/>
  <c r="H30" i="10"/>
  <c r="G30" i="10"/>
  <c r="F30" i="10"/>
  <c r="E30" i="10"/>
  <c r="D30" i="10"/>
  <c r="C30" i="10"/>
  <c r="AR29" i="10"/>
  <c r="AQ29" i="10"/>
  <c r="AP29" i="10"/>
  <c r="AN29" i="10"/>
  <c r="AM29" i="10"/>
  <c r="AL29" i="10"/>
  <c r="AJ29" i="10"/>
  <c r="AI29" i="10"/>
  <c r="AH29" i="10"/>
  <c r="AF29" i="10"/>
  <c r="AE29" i="10"/>
  <c r="AD29" i="10"/>
  <c r="AB29" i="10"/>
  <c r="AA29" i="10"/>
  <c r="Z29" i="10"/>
  <c r="X29" i="10"/>
  <c r="W29" i="10"/>
  <c r="V29" i="10"/>
  <c r="T29" i="10"/>
  <c r="S29" i="10"/>
  <c r="R29" i="10"/>
  <c r="P29" i="10"/>
  <c r="O29" i="10"/>
  <c r="N29" i="10"/>
  <c r="K29" i="10"/>
  <c r="J29" i="10"/>
  <c r="I29" i="10"/>
  <c r="H29" i="10"/>
  <c r="G29" i="10"/>
  <c r="F29" i="10"/>
  <c r="E29" i="10"/>
  <c r="D29" i="10"/>
  <c r="C29" i="10"/>
  <c r="AR28" i="10"/>
  <c r="AQ28" i="10"/>
  <c r="AP28" i="10"/>
  <c r="AN28" i="10"/>
  <c r="AM28" i="10"/>
  <c r="AL28" i="10"/>
  <c r="AJ28" i="10"/>
  <c r="AI28" i="10"/>
  <c r="AH28" i="10"/>
  <c r="AF28" i="10"/>
  <c r="AE28" i="10"/>
  <c r="AD28" i="10"/>
  <c r="AB28" i="10"/>
  <c r="AA28" i="10"/>
  <c r="Z28" i="10"/>
  <c r="X28" i="10"/>
  <c r="W28" i="10"/>
  <c r="V28" i="10"/>
  <c r="T28" i="10"/>
  <c r="S28" i="10"/>
  <c r="R28" i="10"/>
  <c r="P28" i="10"/>
  <c r="O28" i="10"/>
  <c r="N28" i="10"/>
  <c r="K28" i="10"/>
  <c r="J28" i="10"/>
  <c r="I28" i="10"/>
  <c r="H28" i="10"/>
  <c r="G28" i="10"/>
  <c r="F28" i="10"/>
  <c r="E28" i="10"/>
  <c r="D28" i="10"/>
  <c r="C28" i="10"/>
  <c r="AR27" i="10"/>
  <c r="AQ27" i="10"/>
  <c r="AP27" i="10"/>
  <c r="AN27" i="10"/>
  <c r="AM27" i="10"/>
  <c r="AL27" i="10"/>
  <c r="AJ27" i="10"/>
  <c r="AI27" i="10"/>
  <c r="AH27" i="10"/>
  <c r="AF27" i="10"/>
  <c r="AE27" i="10"/>
  <c r="AD27" i="10"/>
  <c r="AB27" i="10"/>
  <c r="AA27" i="10"/>
  <c r="Z27" i="10"/>
  <c r="X27" i="10"/>
  <c r="W27" i="10"/>
  <c r="V27" i="10"/>
  <c r="T27" i="10"/>
  <c r="S27" i="10"/>
  <c r="R27" i="10"/>
  <c r="P27" i="10"/>
  <c r="O27" i="10"/>
  <c r="N27" i="10"/>
  <c r="K27" i="10"/>
  <c r="J27" i="10"/>
  <c r="I27" i="10"/>
  <c r="H27" i="10"/>
  <c r="G27" i="10"/>
  <c r="F27" i="10"/>
  <c r="E27" i="10"/>
  <c r="D27" i="10"/>
  <c r="C27" i="10"/>
  <c r="AR26" i="10"/>
  <c r="AQ26" i="10"/>
  <c r="AP26" i="10"/>
  <c r="AN26" i="10"/>
  <c r="AM26" i="10"/>
  <c r="AL26" i="10"/>
  <c r="AJ26" i="10"/>
  <c r="AI26" i="10"/>
  <c r="AH26" i="10"/>
  <c r="AF26" i="10"/>
  <c r="AE26" i="10"/>
  <c r="AD26" i="10"/>
  <c r="AB26" i="10"/>
  <c r="AA26" i="10"/>
  <c r="Z26" i="10"/>
  <c r="X26" i="10"/>
  <c r="W26" i="10"/>
  <c r="V26" i="10"/>
  <c r="T26" i="10"/>
  <c r="S26" i="10"/>
  <c r="R26" i="10"/>
  <c r="P26" i="10"/>
  <c r="O26" i="10"/>
  <c r="N26" i="10"/>
  <c r="K26" i="10"/>
  <c r="J26" i="10"/>
  <c r="I26" i="10"/>
  <c r="H26" i="10"/>
  <c r="G26" i="10"/>
  <c r="F26" i="10"/>
  <c r="E26" i="10"/>
  <c r="D26" i="10"/>
  <c r="C26" i="10"/>
  <c r="AR25" i="10"/>
  <c r="AQ25" i="10"/>
  <c r="AP25" i="10"/>
  <c r="AN25" i="10"/>
  <c r="AM25" i="10"/>
  <c r="AL25" i="10"/>
  <c r="AJ25" i="10"/>
  <c r="AI25" i="10"/>
  <c r="AH25" i="10"/>
  <c r="AF25" i="10"/>
  <c r="AE25" i="10"/>
  <c r="AD25" i="10"/>
  <c r="AB25" i="10"/>
  <c r="AA25" i="10"/>
  <c r="Z25" i="10"/>
  <c r="X25" i="10"/>
  <c r="W25" i="10"/>
  <c r="V25" i="10"/>
  <c r="T25" i="10"/>
  <c r="S25" i="10"/>
  <c r="R25" i="10"/>
  <c r="P25" i="10"/>
  <c r="O25" i="10"/>
  <c r="N25" i="10"/>
  <c r="K25" i="10"/>
  <c r="J25" i="10"/>
  <c r="I25" i="10"/>
  <c r="H25" i="10"/>
  <c r="G25" i="10"/>
  <c r="F25" i="10"/>
  <c r="E25" i="10"/>
  <c r="D25" i="10"/>
  <c r="C25" i="10"/>
  <c r="AR24" i="10"/>
  <c r="AQ24" i="10"/>
  <c r="AP24" i="10"/>
  <c r="AN24" i="10"/>
  <c r="AM24" i="10"/>
  <c r="AL24" i="10"/>
  <c r="AJ24" i="10"/>
  <c r="AI24" i="10"/>
  <c r="AH24" i="10"/>
  <c r="AF24" i="10"/>
  <c r="AE24" i="10"/>
  <c r="AD24" i="10"/>
  <c r="AB24" i="10"/>
  <c r="AA24" i="10"/>
  <c r="Z24" i="10"/>
  <c r="X24" i="10"/>
  <c r="W24" i="10"/>
  <c r="V24" i="10"/>
  <c r="T24" i="10"/>
  <c r="S24" i="10"/>
  <c r="R24" i="10"/>
  <c r="P24" i="10"/>
  <c r="O24" i="10"/>
  <c r="N24" i="10"/>
  <c r="K24" i="10"/>
  <c r="J24" i="10"/>
  <c r="I24" i="10"/>
  <c r="H24" i="10"/>
  <c r="G24" i="10"/>
  <c r="F24" i="10"/>
  <c r="E24" i="10"/>
  <c r="D24" i="10"/>
  <c r="C24" i="10"/>
  <c r="AR23" i="10"/>
  <c r="AQ23" i="10"/>
  <c r="AP23" i="10"/>
  <c r="AN23" i="10"/>
  <c r="AM23" i="10"/>
  <c r="AL23" i="10"/>
  <c r="AJ23" i="10"/>
  <c r="AI23" i="10"/>
  <c r="AH23" i="10"/>
  <c r="AF23" i="10"/>
  <c r="AE23" i="10"/>
  <c r="AD23" i="10"/>
  <c r="AB23" i="10"/>
  <c r="AA23" i="10"/>
  <c r="Z23" i="10"/>
  <c r="X23" i="10"/>
  <c r="W23" i="10"/>
  <c r="V23" i="10"/>
  <c r="T23" i="10"/>
  <c r="S23" i="10"/>
  <c r="R23" i="10"/>
  <c r="P23" i="10"/>
  <c r="O23" i="10"/>
  <c r="N23" i="10"/>
  <c r="K23" i="10"/>
  <c r="J23" i="10"/>
  <c r="I23" i="10"/>
  <c r="H23" i="10"/>
  <c r="G23" i="10"/>
  <c r="F23" i="10"/>
  <c r="E23" i="10"/>
  <c r="D23" i="10"/>
  <c r="C23" i="10"/>
  <c r="AR22" i="10"/>
  <c r="AQ22" i="10"/>
  <c r="AP22" i="10"/>
  <c r="AN22" i="10"/>
  <c r="AM22" i="10"/>
  <c r="AL22" i="10"/>
  <c r="AJ22" i="10"/>
  <c r="AI22" i="10"/>
  <c r="AH22" i="10"/>
  <c r="AF22" i="10"/>
  <c r="AE22" i="10"/>
  <c r="AD22" i="10"/>
  <c r="AB22" i="10"/>
  <c r="AA22" i="10"/>
  <c r="Z22" i="10"/>
  <c r="X22" i="10"/>
  <c r="W22" i="10"/>
  <c r="V22" i="10"/>
  <c r="T22" i="10"/>
  <c r="S22" i="10"/>
  <c r="R22" i="10"/>
  <c r="P22" i="10"/>
  <c r="O22" i="10"/>
  <c r="N22" i="10"/>
  <c r="K22" i="10"/>
  <c r="J22" i="10"/>
  <c r="I22" i="10"/>
  <c r="H22" i="10"/>
  <c r="G22" i="10"/>
  <c r="F22" i="10"/>
  <c r="E22" i="10"/>
  <c r="D22" i="10"/>
  <c r="C22" i="10"/>
  <c r="AR21" i="10"/>
  <c r="AQ21" i="10"/>
  <c r="AP21" i="10"/>
  <c r="AN21" i="10"/>
  <c r="AM21" i="10"/>
  <c r="AL21" i="10"/>
  <c r="AJ21" i="10"/>
  <c r="AI21" i="10"/>
  <c r="AH21" i="10"/>
  <c r="AF21" i="10"/>
  <c r="AE21" i="10"/>
  <c r="AD21" i="10"/>
  <c r="AB21" i="10"/>
  <c r="AA21" i="10"/>
  <c r="Z21" i="10"/>
  <c r="X21" i="10"/>
  <c r="W21" i="10"/>
  <c r="V21" i="10"/>
  <c r="T21" i="10"/>
  <c r="S21" i="10"/>
  <c r="R21" i="10"/>
  <c r="P21" i="10"/>
  <c r="O21" i="10"/>
  <c r="N21" i="10"/>
  <c r="K21" i="10"/>
  <c r="J21" i="10"/>
  <c r="I21" i="10"/>
  <c r="H21" i="10"/>
  <c r="G21" i="10"/>
  <c r="F21" i="10"/>
  <c r="E21" i="10"/>
  <c r="D21" i="10"/>
  <c r="C21" i="10"/>
  <c r="AR20" i="10"/>
  <c r="AQ20" i="10"/>
  <c r="AP20" i="10"/>
  <c r="AN20" i="10"/>
  <c r="AM20" i="10"/>
  <c r="AL20" i="10"/>
  <c r="AJ20" i="10"/>
  <c r="AI20" i="10"/>
  <c r="AH20" i="10"/>
  <c r="AF20" i="10"/>
  <c r="AE20" i="10"/>
  <c r="AD20" i="10"/>
  <c r="AB20" i="10"/>
  <c r="AA20" i="10"/>
  <c r="Z20" i="10"/>
  <c r="X20" i="10"/>
  <c r="W20" i="10"/>
  <c r="V20" i="10"/>
  <c r="T20" i="10"/>
  <c r="S20" i="10"/>
  <c r="R20" i="10"/>
  <c r="P20" i="10"/>
  <c r="O20" i="10"/>
  <c r="N20" i="10"/>
  <c r="K20" i="10"/>
  <c r="J20" i="10"/>
  <c r="I20" i="10"/>
  <c r="H20" i="10"/>
  <c r="G20" i="10"/>
  <c r="F20" i="10"/>
  <c r="E20" i="10"/>
  <c r="D20" i="10"/>
  <c r="C20" i="10"/>
  <c r="AR19" i="10"/>
  <c r="AQ19" i="10"/>
  <c r="AP19" i="10"/>
  <c r="AN19" i="10"/>
  <c r="AM19" i="10"/>
  <c r="AL19" i="10"/>
  <c r="AJ19" i="10"/>
  <c r="AI19" i="10"/>
  <c r="AH19" i="10"/>
  <c r="AF19" i="10"/>
  <c r="AE19" i="10"/>
  <c r="AD19" i="10"/>
  <c r="AB19" i="10"/>
  <c r="AA19" i="10"/>
  <c r="Z19" i="10"/>
  <c r="X19" i="10"/>
  <c r="W19" i="10"/>
  <c r="V19" i="10"/>
  <c r="T19" i="10"/>
  <c r="S19" i="10"/>
  <c r="R19" i="10"/>
  <c r="P19" i="10"/>
  <c r="O19" i="10"/>
  <c r="N19" i="10"/>
  <c r="K19" i="10"/>
  <c r="J19" i="10"/>
  <c r="I19" i="10"/>
  <c r="H19" i="10"/>
  <c r="G19" i="10"/>
  <c r="F19" i="10"/>
  <c r="E19" i="10"/>
  <c r="D19" i="10"/>
  <c r="C19" i="10"/>
  <c r="AR18" i="10"/>
  <c r="AQ18" i="10"/>
  <c r="AP18" i="10"/>
  <c r="AN18" i="10"/>
  <c r="AM18" i="10"/>
  <c r="AL18" i="10"/>
  <c r="AJ18" i="10"/>
  <c r="AI18" i="10"/>
  <c r="AH18" i="10"/>
  <c r="AF18" i="10"/>
  <c r="AE18" i="10"/>
  <c r="AD18" i="10"/>
  <c r="AB18" i="10"/>
  <c r="AA18" i="10"/>
  <c r="Z18" i="10"/>
  <c r="X18" i="10"/>
  <c r="W18" i="10"/>
  <c r="V18" i="10"/>
  <c r="T18" i="10"/>
  <c r="S18" i="10"/>
  <c r="R18" i="10"/>
  <c r="P18" i="10"/>
  <c r="O18" i="10"/>
  <c r="N18" i="10"/>
  <c r="K18" i="10"/>
  <c r="J18" i="10"/>
  <c r="I18" i="10"/>
  <c r="H18" i="10"/>
  <c r="G18" i="10"/>
  <c r="F18" i="10"/>
  <c r="E18" i="10"/>
  <c r="D18" i="10"/>
  <c r="C18" i="10"/>
  <c r="AR17" i="10"/>
  <c r="AQ17" i="10"/>
  <c r="AP17" i="10"/>
  <c r="AN17" i="10"/>
  <c r="AM17" i="10"/>
  <c r="AL17" i="10"/>
  <c r="AJ17" i="10"/>
  <c r="AI17" i="10"/>
  <c r="AH17" i="10"/>
  <c r="AF17" i="10"/>
  <c r="AE17" i="10"/>
  <c r="AD17" i="10"/>
  <c r="AB17" i="10"/>
  <c r="AA17" i="10"/>
  <c r="Z17" i="10"/>
  <c r="X17" i="10"/>
  <c r="W17" i="10"/>
  <c r="V17" i="10"/>
  <c r="T17" i="10"/>
  <c r="S17" i="10"/>
  <c r="R17" i="10"/>
  <c r="P17" i="10"/>
  <c r="O17" i="10"/>
  <c r="N17" i="10"/>
  <c r="K17" i="10"/>
  <c r="J17" i="10"/>
  <c r="I17" i="10"/>
  <c r="H17" i="10"/>
  <c r="G17" i="10"/>
  <c r="F17" i="10"/>
  <c r="E17" i="10"/>
  <c r="D17" i="10"/>
  <c r="C17" i="10"/>
  <c r="AR16" i="10"/>
  <c r="AQ16" i="10"/>
  <c r="AP16" i="10"/>
  <c r="AN16" i="10"/>
  <c r="AM16" i="10"/>
  <c r="AL16" i="10"/>
  <c r="AJ16" i="10"/>
  <c r="AI16" i="10"/>
  <c r="AH16" i="10"/>
  <c r="AF16" i="10"/>
  <c r="AE16" i="10"/>
  <c r="AD16" i="10"/>
  <c r="AB16" i="10"/>
  <c r="AA16" i="10"/>
  <c r="Z16" i="10"/>
  <c r="X16" i="10"/>
  <c r="W16" i="10"/>
  <c r="V16" i="10"/>
  <c r="T16" i="10"/>
  <c r="S16" i="10"/>
  <c r="R16" i="10"/>
  <c r="P16" i="10"/>
  <c r="O16" i="10"/>
  <c r="N16" i="10"/>
  <c r="K16" i="10"/>
  <c r="J16" i="10"/>
  <c r="I16" i="10"/>
  <c r="H16" i="10"/>
  <c r="G16" i="10"/>
  <c r="F16" i="10"/>
  <c r="E16" i="10"/>
  <c r="D16" i="10"/>
  <c r="C16" i="10"/>
  <c r="AR15" i="10"/>
  <c r="AQ15" i="10"/>
  <c r="AP15" i="10"/>
  <c r="AN15" i="10"/>
  <c r="AM15" i="10"/>
  <c r="AL15" i="10"/>
  <c r="AJ15" i="10"/>
  <c r="AI15" i="10"/>
  <c r="AH15" i="10"/>
  <c r="AF15" i="10"/>
  <c r="AE15" i="10"/>
  <c r="AD15" i="10"/>
  <c r="AB15" i="10"/>
  <c r="AA15" i="10"/>
  <c r="Z15" i="10"/>
  <c r="X15" i="10"/>
  <c r="W15" i="10"/>
  <c r="V15" i="10"/>
  <c r="T15" i="10"/>
  <c r="S15" i="10"/>
  <c r="R15" i="10"/>
  <c r="P15" i="10"/>
  <c r="O15" i="10"/>
  <c r="N15" i="10"/>
  <c r="K15" i="10"/>
  <c r="J15" i="10"/>
  <c r="I15" i="10"/>
  <c r="H15" i="10"/>
  <c r="G15" i="10"/>
  <c r="F15" i="10"/>
  <c r="E15" i="10"/>
  <c r="D15" i="10"/>
  <c r="C15" i="10"/>
  <c r="AR14" i="10"/>
  <c r="AQ14" i="10"/>
  <c r="AP14" i="10"/>
  <c r="AN14" i="10"/>
  <c r="AM14" i="10"/>
  <c r="AL14" i="10"/>
  <c r="AJ14" i="10"/>
  <c r="AI14" i="10"/>
  <c r="AH14" i="10"/>
  <c r="AF14" i="10"/>
  <c r="AE14" i="10"/>
  <c r="AD14" i="10"/>
  <c r="AB14" i="10"/>
  <c r="AA14" i="10"/>
  <c r="Z14" i="10"/>
  <c r="X14" i="10"/>
  <c r="W14" i="10"/>
  <c r="V14" i="10"/>
  <c r="T14" i="10"/>
  <c r="S14" i="10"/>
  <c r="R14" i="10"/>
  <c r="P14" i="10"/>
  <c r="O14" i="10"/>
  <c r="N14" i="10"/>
  <c r="K14" i="10"/>
  <c r="J14" i="10"/>
  <c r="I14" i="10"/>
  <c r="H14" i="10"/>
  <c r="G14" i="10"/>
  <c r="F14" i="10"/>
  <c r="E14" i="10"/>
  <c r="D14" i="10"/>
  <c r="C14" i="10"/>
  <c r="AR13" i="10"/>
  <c r="AQ13" i="10"/>
  <c r="AP13" i="10"/>
  <c r="AN13" i="10"/>
  <c r="AM13" i="10"/>
  <c r="AL13" i="10"/>
  <c r="AJ13" i="10"/>
  <c r="AI13" i="10"/>
  <c r="AH13" i="10"/>
  <c r="AF13" i="10"/>
  <c r="AE13" i="10"/>
  <c r="AD13" i="10"/>
  <c r="AB13" i="10"/>
  <c r="AA13" i="10"/>
  <c r="Z13" i="10"/>
  <c r="X13" i="10"/>
  <c r="W13" i="10"/>
  <c r="V13" i="10"/>
  <c r="T13" i="10"/>
  <c r="S13" i="10"/>
  <c r="R13" i="10"/>
  <c r="P13" i="10"/>
  <c r="O13" i="10"/>
  <c r="N13" i="10"/>
  <c r="K13" i="10"/>
  <c r="J13" i="10"/>
  <c r="I13" i="10"/>
  <c r="H13" i="10"/>
  <c r="G13" i="10"/>
  <c r="F13" i="10"/>
  <c r="E13" i="10"/>
  <c r="D13" i="10"/>
  <c r="C13" i="10"/>
  <c r="AR12" i="10"/>
  <c r="AQ12" i="10"/>
  <c r="AP12" i="10"/>
  <c r="AN12" i="10"/>
  <c r="AM12" i="10"/>
  <c r="AL12" i="10"/>
  <c r="AJ12" i="10"/>
  <c r="AI12" i="10"/>
  <c r="AH12" i="10"/>
  <c r="AF12" i="10"/>
  <c r="AE12" i="10"/>
  <c r="AD12" i="10"/>
  <c r="AB12" i="10"/>
  <c r="AA12" i="10"/>
  <c r="Z12" i="10"/>
  <c r="X12" i="10"/>
  <c r="W12" i="10"/>
  <c r="V12" i="10"/>
  <c r="T12" i="10"/>
  <c r="S12" i="10"/>
  <c r="R12" i="10"/>
  <c r="P12" i="10"/>
  <c r="O12" i="10"/>
  <c r="N12" i="10"/>
  <c r="K12" i="10"/>
  <c r="J12" i="10"/>
  <c r="I12" i="10"/>
  <c r="H12" i="10"/>
  <c r="G12" i="10"/>
  <c r="F12" i="10"/>
  <c r="E12" i="10"/>
  <c r="D12" i="10"/>
  <c r="C12" i="10"/>
  <c r="AR11" i="10"/>
  <c r="AQ11" i="10"/>
  <c r="AP11" i="10"/>
  <c r="AN11" i="10"/>
  <c r="AM11" i="10"/>
  <c r="AL11" i="10"/>
  <c r="AJ11" i="10"/>
  <c r="AI11" i="10"/>
  <c r="AH11" i="10"/>
  <c r="AF11" i="10"/>
  <c r="AE11" i="10"/>
  <c r="AD11" i="10"/>
  <c r="AB11" i="10"/>
  <c r="AA11" i="10"/>
  <c r="Z11" i="10"/>
  <c r="X11" i="10"/>
  <c r="W11" i="10"/>
  <c r="V11" i="10"/>
  <c r="T11" i="10"/>
  <c r="S11" i="10"/>
  <c r="R11" i="10"/>
  <c r="P11" i="10"/>
  <c r="O11" i="10"/>
  <c r="N11" i="10"/>
  <c r="K11" i="10"/>
  <c r="J11" i="10"/>
  <c r="I11" i="10"/>
  <c r="H11" i="10"/>
  <c r="G11" i="10"/>
  <c r="F11" i="10"/>
  <c r="E11" i="10"/>
  <c r="D11" i="10"/>
  <c r="C11" i="10"/>
  <c r="AR10" i="10"/>
  <c r="AQ10" i="10"/>
  <c r="AP10" i="10"/>
  <c r="AN10" i="10"/>
  <c r="AM10" i="10"/>
  <c r="AL10" i="10"/>
  <c r="AJ10" i="10"/>
  <c r="AI10" i="10"/>
  <c r="AH10" i="10"/>
  <c r="AF10" i="10"/>
  <c r="AE10" i="10"/>
  <c r="AD10" i="10"/>
  <c r="AB10" i="10"/>
  <c r="AA10" i="10"/>
  <c r="Z10" i="10"/>
  <c r="X10" i="10"/>
  <c r="W10" i="10"/>
  <c r="V10" i="10"/>
  <c r="T10" i="10"/>
  <c r="S10" i="10"/>
  <c r="R10" i="10"/>
  <c r="P10" i="10"/>
  <c r="O10" i="10"/>
  <c r="N10" i="10"/>
  <c r="K10" i="10"/>
  <c r="J10" i="10"/>
  <c r="I10" i="10"/>
  <c r="H10" i="10"/>
  <c r="G10" i="10"/>
  <c r="F10" i="10"/>
  <c r="E10" i="10"/>
  <c r="D10" i="10"/>
  <c r="C10" i="10"/>
  <c r="AR9" i="10"/>
  <c r="AQ9" i="10"/>
  <c r="AP9" i="10"/>
  <c r="AN9" i="10"/>
  <c r="AM9" i="10"/>
  <c r="AL9" i="10"/>
  <c r="AJ9" i="10"/>
  <c r="AI9" i="10"/>
  <c r="AH9" i="10"/>
  <c r="AF9" i="10"/>
  <c r="AE9" i="10"/>
  <c r="AD9" i="10"/>
  <c r="AB9" i="10"/>
  <c r="AA9" i="10"/>
  <c r="Z9" i="10"/>
  <c r="X9" i="10"/>
  <c r="W9" i="10"/>
  <c r="V9" i="10"/>
  <c r="T9" i="10"/>
  <c r="S9" i="10"/>
  <c r="R9" i="10"/>
  <c r="P9" i="10"/>
  <c r="O9" i="10"/>
  <c r="N9" i="10"/>
  <c r="K9" i="10"/>
  <c r="J9" i="10"/>
  <c r="I9" i="10"/>
  <c r="H9" i="10"/>
  <c r="G9" i="10"/>
  <c r="F9" i="10"/>
  <c r="E9" i="10"/>
  <c r="D9" i="10"/>
  <c r="C9" i="10"/>
  <c r="AR8" i="10"/>
  <c r="AQ8" i="10"/>
  <c r="AP8" i="10"/>
  <c r="AN8" i="10"/>
  <c r="AM8" i="10"/>
  <c r="AL8" i="10"/>
  <c r="AJ8" i="10"/>
  <c r="AI8" i="10"/>
  <c r="AH8" i="10"/>
  <c r="AF8" i="10"/>
  <c r="AE8" i="10"/>
  <c r="AD8" i="10"/>
  <c r="AB8" i="10"/>
  <c r="AA8" i="10"/>
  <c r="Z8" i="10"/>
  <c r="X8" i="10"/>
  <c r="W8" i="10"/>
  <c r="V8" i="10"/>
  <c r="T8" i="10"/>
  <c r="S8" i="10"/>
  <c r="R8" i="10"/>
  <c r="P8" i="10"/>
  <c r="O8" i="10"/>
  <c r="N8" i="10"/>
  <c r="K8" i="10"/>
  <c r="J8" i="10"/>
  <c r="I8" i="10"/>
  <c r="H8" i="10"/>
  <c r="G8" i="10"/>
  <c r="F8" i="10"/>
  <c r="E8" i="10"/>
  <c r="D8" i="10"/>
  <c r="C8" i="10"/>
  <c r="AR7" i="10"/>
  <c r="AQ7" i="10"/>
  <c r="AP7" i="10"/>
  <c r="AN7" i="10"/>
  <c r="AM7" i="10"/>
  <c r="AL7" i="10"/>
  <c r="AJ7" i="10"/>
  <c r="AI7" i="10"/>
  <c r="AH7" i="10"/>
  <c r="AF7" i="10"/>
  <c r="AE7" i="10"/>
  <c r="AD7" i="10"/>
  <c r="AB7" i="10"/>
  <c r="AA7" i="10"/>
  <c r="Z7" i="10"/>
  <c r="X7" i="10"/>
  <c r="W7" i="10"/>
  <c r="V7" i="10"/>
  <c r="T7" i="10"/>
  <c r="S7" i="10"/>
  <c r="R7" i="10"/>
  <c r="P7" i="10"/>
  <c r="O7" i="10"/>
  <c r="N7" i="10"/>
  <c r="K7" i="10"/>
  <c r="J7" i="10"/>
  <c r="I7" i="10"/>
  <c r="H7" i="10"/>
  <c r="G7" i="10"/>
  <c r="F7" i="10"/>
  <c r="E7" i="10"/>
  <c r="D7" i="10"/>
  <c r="C7" i="10"/>
  <c r="AR6" i="10"/>
  <c r="AQ6" i="10"/>
  <c r="AP6" i="10"/>
  <c r="AN6" i="10"/>
  <c r="AM6" i="10"/>
  <c r="AL6" i="10"/>
  <c r="AJ6" i="10"/>
  <c r="AI6" i="10"/>
  <c r="AH6" i="10"/>
  <c r="AF6" i="10"/>
  <c r="AE6" i="10"/>
  <c r="AD6" i="10"/>
  <c r="AB6" i="10"/>
  <c r="AA6" i="10"/>
  <c r="Z6" i="10"/>
  <c r="X6" i="10"/>
  <c r="W6" i="10"/>
  <c r="V6" i="10"/>
  <c r="T6" i="10"/>
  <c r="S6" i="10"/>
  <c r="R6" i="10"/>
  <c r="P6" i="10"/>
  <c r="O6" i="10"/>
  <c r="N6" i="10"/>
  <c r="K6" i="10"/>
  <c r="J6" i="10"/>
  <c r="I6" i="10"/>
  <c r="H6" i="10"/>
  <c r="G6" i="10"/>
  <c r="F6" i="10"/>
  <c r="E6" i="10"/>
  <c r="D6" i="10"/>
  <c r="C6" i="10"/>
  <c r="AR5" i="10"/>
  <c r="AQ5" i="10"/>
  <c r="AP5" i="10"/>
  <c r="AN5" i="10"/>
  <c r="AM5" i="10"/>
  <c r="AL5" i="10"/>
  <c r="AJ5" i="10"/>
  <c r="AI5" i="10"/>
  <c r="AH5" i="10"/>
  <c r="AF5" i="10"/>
  <c r="AE5" i="10"/>
  <c r="AD5" i="10"/>
  <c r="AB5" i="10"/>
  <c r="AA5" i="10"/>
  <c r="Z5" i="10"/>
  <c r="X5" i="10"/>
  <c r="W5" i="10"/>
  <c r="V5" i="10"/>
  <c r="T5" i="10"/>
  <c r="S5" i="10"/>
  <c r="R5" i="10"/>
  <c r="P5" i="10"/>
  <c r="O5" i="10"/>
  <c r="N5" i="10"/>
  <c r="K5" i="10"/>
  <c r="J5" i="10"/>
  <c r="I5" i="10"/>
  <c r="H5" i="10"/>
  <c r="G5" i="10"/>
  <c r="F5" i="10"/>
  <c r="E5" i="10"/>
  <c r="D5" i="10"/>
  <c r="C5" i="10"/>
  <c r="AR4" i="10"/>
  <c r="AQ4" i="10"/>
  <c r="AP4" i="10"/>
  <c r="AN4" i="10"/>
  <c r="AM4" i="10"/>
  <c r="AL4" i="10"/>
  <c r="AJ4" i="10"/>
  <c r="AI4" i="10"/>
  <c r="AH4" i="10"/>
  <c r="AF4" i="10"/>
  <c r="AE4" i="10"/>
  <c r="AD4" i="10"/>
  <c r="AB4" i="10"/>
  <c r="AA4" i="10"/>
  <c r="Z4" i="10"/>
  <c r="X4" i="10"/>
  <c r="W4" i="10"/>
  <c r="V4" i="10"/>
  <c r="T4" i="10"/>
  <c r="S4" i="10"/>
  <c r="R4" i="10"/>
  <c r="P4" i="10"/>
  <c r="O4" i="10"/>
  <c r="N4" i="10"/>
  <c r="K4" i="10"/>
  <c r="J4" i="10"/>
  <c r="I4" i="10"/>
  <c r="H4" i="10"/>
  <c r="G4" i="10"/>
  <c r="F4" i="10"/>
  <c r="E4" i="10"/>
  <c r="D4" i="10"/>
  <c r="C4" i="10"/>
  <c r="AR3" i="10"/>
  <c r="AQ3" i="10"/>
  <c r="AP3" i="10"/>
  <c r="AN3" i="10"/>
  <c r="AM3" i="10"/>
  <c r="AL3" i="10"/>
  <c r="AJ3" i="10"/>
  <c r="AI3" i="10"/>
  <c r="AH3" i="10"/>
  <c r="AF3" i="10"/>
  <c r="AE3" i="10"/>
  <c r="AD3" i="10"/>
  <c r="AB3" i="10"/>
  <c r="AA3" i="10"/>
  <c r="Z3" i="10"/>
  <c r="X3" i="10"/>
  <c r="W3" i="10"/>
  <c r="V3" i="10"/>
  <c r="T3" i="10"/>
  <c r="S3" i="10"/>
  <c r="R3" i="10"/>
  <c r="P3" i="10"/>
  <c r="O3" i="10"/>
  <c r="N3" i="10"/>
  <c r="K3" i="10"/>
  <c r="J3" i="10"/>
  <c r="I3" i="10"/>
  <c r="H3" i="10"/>
  <c r="G3" i="10"/>
  <c r="F3" i="10"/>
  <c r="E3" i="10"/>
  <c r="D3" i="10"/>
  <c r="C3" i="10"/>
  <c r="AR2" i="10"/>
  <c r="AQ2" i="10"/>
  <c r="AP2" i="10"/>
  <c r="AN2" i="10"/>
  <c r="AM2" i="10"/>
  <c r="AL2" i="10"/>
  <c r="AJ2" i="10"/>
  <c r="AI2" i="10"/>
  <c r="AH2" i="10"/>
  <c r="AF2" i="10"/>
  <c r="AE2" i="10"/>
  <c r="AD2" i="10"/>
  <c r="AB2" i="10"/>
  <c r="AA2" i="10"/>
  <c r="Z2" i="10"/>
  <c r="X2" i="10"/>
  <c r="W2" i="10"/>
  <c r="V2" i="10"/>
  <c r="T2" i="10"/>
  <c r="S2" i="10"/>
  <c r="R2" i="10"/>
  <c r="P2" i="10"/>
  <c r="O2" i="10"/>
  <c r="N2" i="10"/>
  <c r="K2" i="10"/>
  <c r="J2" i="10"/>
  <c r="I2" i="10"/>
  <c r="H2" i="10"/>
  <c r="G2" i="10"/>
  <c r="F2" i="10"/>
  <c r="E2" i="10"/>
  <c r="D2" i="10"/>
  <c r="C2" i="10"/>
  <c r="C25" i="6"/>
  <c r="B25" i="6"/>
  <c r="A25" i="6"/>
  <c r="C24" i="6"/>
  <c r="B24" i="6"/>
  <c r="A24" i="6"/>
  <c r="C23" i="6"/>
  <c r="B23" i="6"/>
  <c r="A23" i="6"/>
  <c r="C22" i="6"/>
  <c r="B22" i="6"/>
  <c r="A22" i="6"/>
  <c r="C21" i="6"/>
  <c r="B21" i="6"/>
  <c r="A21" i="6"/>
  <c r="C20" i="6"/>
  <c r="B20" i="6"/>
  <c r="A20" i="6"/>
  <c r="C19" i="6"/>
  <c r="B19" i="6"/>
  <c r="A19" i="6"/>
  <c r="C18" i="6"/>
  <c r="B18" i="6"/>
  <c r="A18" i="6"/>
  <c r="C17" i="6"/>
  <c r="B17" i="6"/>
  <c r="A17" i="6"/>
  <c r="C16" i="6"/>
  <c r="B16" i="6"/>
  <c r="A16" i="6"/>
  <c r="C15" i="6"/>
  <c r="B15" i="6"/>
  <c r="A15" i="6"/>
  <c r="C14" i="6"/>
  <c r="B14" i="6"/>
  <c r="A14" i="6"/>
  <c r="C13" i="6"/>
  <c r="B13" i="6"/>
  <c r="A13" i="6"/>
  <c r="C12" i="6"/>
  <c r="B12" i="6"/>
  <c r="A12" i="6"/>
  <c r="C11" i="6"/>
  <c r="B11" i="6"/>
  <c r="A11" i="6"/>
  <c r="C10" i="6"/>
  <c r="B10" i="6"/>
  <c r="A10" i="6"/>
  <c r="C9" i="6"/>
  <c r="B9" i="6"/>
  <c r="A9" i="6"/>
  <c r="C8" i="6"/>
  <c r="B8" i="6"/>
  <c r="A8" i="6"/>
  <c r="C7" i="6"/>
  <c r="B7" i="6"/>
  <c r="A7" i="6"/>
  <c r="C6" i="6"/>
  <c r="B6" i="6"/>
  <c r="A6" i="6"/>
  <c r="C5" i="6"/>
  <c r="B5" i="6"/>
  <c r="A5" i="6"/>
  <c r="C4" i="6"/>
  <c r="B4" i="6"/>
  <c r="A4" i="6"/>
  <c r="C3" i="6"/>
  <c r="B3" i="6"/>
  <c r="A3" i="6"/>
  <c r="C2" i="6"/>
  <c r="B2" i="6"/>
  <c r="A2" i="6"/>
  <c r="BS54" i="7"/>
  <c r="BL54" i="7"/>
  <c r="BS53" i="7"/>
  <c r="BL53" i="7"/>
  <c r="BS52" i="7"/>
  <c r="BL52" i="7"/>
  <c r="BS51" i="7"/>
  <c r="BL51" i="7"/>
  <c r="BR49" i="7"/>
  <c r="BP49" i="7"/>
  <c r="BK49" i="7"/>
  <c r="BH49" i="7"/>
  <c r="AS31" i="10" s="1"/>
  <c r="BF49" i="7"/>
  <c r="AS30" i="10" s="1"/>
  <c r="BD49" i="7"/>
  <c r="AS29" i="10" s="1"/>
  <c r="BB49" i="7"/>
  <c r="AS28" i="10" s="1"/>
  <c r="AZ49" i="7"/>
  <c r="AS27" i="10" s="1"/>
  <c r="AX49" i="7"/>
  <c r="AS26" i="10" s="1"/>
  <c r="AV49" i="7"/>
  <c r="AS25" i="10" s="1"/>
  <c r="AT49" i="7"/>
  <c r="AS24" i="10" s="1"/>
  <c r="AR49" i="7"/>
  <c r="AS23" i="10" s="1"/>
  <c r="AP49" i="7"/>
  <c r="AS22" i="10" s="1"/>
  <c r="AN49" i="7"/>
  <c r="AS21" i="10" s="1"/>
  <c r="AL49" i="7"/>
  <c r="AS20" i="10" s="1"/>
  <c r="AJ49" i="7"/>
  <c r="AS19" i="10" s="1"/>
  <c r="AH49" i="7"/>
  <c r="AS18" i="10" s="1"/>
  <c r="AF49" i="7"/>
  <c r="AS17" i="10" s="1"/>
  <c r="AD49" i="7"/>
  <c r="AS16" i="10" s="1"/>
  <c r="AB49" i="7"/>
  <c r="AS15" i="10" s="1"/>
  <c r="Z49" i="7"/>
  <c r="AS14" i="10" s="1"/>
  <c r="X49" i="7"/>
  <c r="AS13" i="10" s="1"/>
  <c r="V49" i="7"/>
  <c r="AS12" i="10" s="1"/>
  <c r="T49" i="7"/>
  <c r="AS11" i="10" s="1"/>
  <c r="R49" i="7"/>
  <c r="AS10" i="10" s="1"/>
  <c r="P49" i="7"/>
  <c r="AS9" i="10" s="1"/>
  <c r="N49" i="7"/>
  <c r="AS8" i="10" s="1"/>
  <c r="L49" i="7"/>
  <c r="AS7" i="10" s="1"/>
  <c r="J49" i="7"/>
  <c r="AS6" i="10" s="1"/>
  <c r="H49" i="7"/>
  <c r="AS5" i="10" s="1"/>
  <c r="F49" i="7"/>
  <c r="AS4" i="10" s="1"/>
  <c r="D49" i="7"/>
  <c r="B49" i="7"/>
  <c r="BW49" i="7" s="1"/>
  <c r="BW48" i="7"/>
  <c r="BU48" i="7"/>
  <c r="BS48" i="7"/>
  <c r="BM48" i="7"/>
  <c r="BN48" i="7" s="1"/>
  <c r="BL48" i="7"/>
  <c r="BK48" i="7"/>
  <c r="BI48" i="7"/>
  <c r="AH31" i="11" s="1"/>
  <c r="BG48" i="7"/>
  <c r="AH30" i="11" s="1"/>
  <c r="BE48" i="7"/>
  <c r="AH29" i="11" s="1"/>
  <c r="BC48" i="7"/>
  <c r="AH28" i="11" s="1"/>
  <c r="BA48" i="7"/>
  <c r="AH27" i="11" s="1"/>
  <c r="AY48" i="7"/>
  <c r="AH26" i="11" s="1"/>
  <c r="AW48" i="7"/>
  <c r="AH25" i="11" s="1"/>
  <c r="AU48" i="7"/>
  <c r="AH24" i="11" s="1"/>
  <c r="AS48" i="7"/>
  <c r="AH23" i="11" s="1"/>
  <c r="AQ48" i="7"/>
  <c r="AH22" i="11" s="1"/>
  <c r="AO48" i="7"/>
  <c r="AH21" i="11" s="1"/>
  <c r="AM48" i="7"/>
  <c r="AH20" i="11" s="1"/>
  <c r="AK48" i="7"/>
  <c r="AH19" i="11" s="1"/>
  <c r="AI48" i="7"/>
  <c r="AH18" i="11" s="1"/>
  <c r="AG48" i="7"/>
  <c r="AH17" i="11" s="1"/>
  <c r="AE48" i="7"/>
  <c r="AH16" i="11" s="1"/>
  <c r="AC48" i="7"/>
  <c r="AH15" i="11" s="1"/>
  <c r="AA48" i="7"/>
  <c r="AH14" i="11" s="1"/>
  <c r="Y48" i="7"/>
  <c r="AH13" i="11" s="1"/>
  <c r="W48" i="7"/>
  <c r="AH12" i="11" s="1"/>
  <c r="U48" i="7"/>
  <c r="AH11" i="11" s="1"/>
  <c r="S48" i="7"/>
  <c r="AH10" i="11" s="1"/>
  <c r="Q48" i="7"/>
  <c r="AH9" i="11" s="1"/>
  <c r="O48" i="7"/>
  <c r="AH8" i="11" s="1"/>
  <c r="M48" i="7"/>
  <c r="K48" i="7"/>
  <c r="AH6" i="11" s="1"/>
  <c r="I48" i="7"/>
  <c r="AH5" i="11" s="1"/>
  <c r="G48" i="7"/>
  <c r="AH4" i="11" s="1"/>
  <c r="E48" i="7"/>
  <c r="AH3" i="11" s="1"/>
  <c r="C48" i="7"/>
  <c r="BW47" i="7"/>
  <c r="BU47" i="7"/>
  <c r="BS47" i="7"/>
  <c r="BM47" i="7"/>
  <c r="BN47" i="7" s="1"/>
  <c r="BL47" i="7"/>
  <c r="BK47" i="7"/>
  <c r="BI47" i="7"/>
  <c r="AG31" i="11" s="1"/>
  <c r="BG47" i="7"/>
  <c r="AG30" i="11" s="1"/>
  <c r="BE47" i="7"/>
  <c r="AG29" i="11" s="1"/>
  <c r="BC47" i="7"/>
  <c r="AG28" i="11" s="1"/>
  <c r="BA47" i="7"/>
  <c r="AG27" i="11" s="1"/>
  <c r="AY47" i="7"/>
  <c r="AG26" i="11" s="1"/>
  <c r="AW47" i="7"/>
  <c r="AG25" i="11" s="1"/>
  <c r="AU47" i="7"/>
  <c r="AG24" i="11" s="1"/>
  <c r="AS47" i="7"/>
  <c r="AG23" i="11" s="1"/>
  <c r="AQ47" i="7"/>
  <c r="AG22" i="11" s="1"/>
  <c r="AO47" i="7"/>
  <c r="AG21" i="11" s="1"/>
  <c r="AM47" i="7"/>
  <c r="AG20" i="11" s="1"/>
  <c r="AK47" i="7"/>
  <c r="AG19" i="11" s="1"/>
  <c r="AI47" i="7"/>
  <c r="AG18" i="11" s="1"/>
  <c r="AG47" i="7"/>
  <c r="AG17" i="11" s="1"/>
  <c r="AE47" i="7"/>
  <c r="AG16" i="11" s="1"/>
  <c r="AC47" i="7"/>
  <c r="AG15" i="11" s="1"/>
  <c r="AA47" i="7"/>
  <c r="AG14" i="11" s="1"/>
  <c r="Y47" i="7"/>
  <c r="AG13" i="11" s="1"/>
  <c r="W47" i="7"/>
  <c r="AG12" i="11" s="1"/>
  <c r="U47" i="7"/>
  <c r="AG11" i="11" s="1"/>
  <c r="S47" i="7"/>
  <c r="AG10" i="11" s="1"/>
  <c r="Q47" i="7"/>
  <c r="AG9" i="11" s="1"/>
  <c r="O47" i="7"/>
  <c r="AG8" i="11" s="1"/>
  <c r="M47" i="7"/>
  <c r="AG7" i="11" s="1"/>
  <c r="K47" i="7"/>
  <c r="AG6" i="11" s="1"/>
  <c r="I47" i="7"/>
  <c r="AG5" i="11" s="1"/>
  <c r="G47" i="7"/>
  <c r="AG4" i="11" s="1"/>
  <c r="E47" i="7"/>
  <c r="C47" i="7"/>
  <c r="BW46" i="7"/>
  <c r="BU46" i="7"/>
  <c r="BS46" i="7"/>
  <c r="BM46" i="7"/>
  <c r="BN46" i="7" s="1"/>
  <c r="BL46" i="7"/>
  <c r="BK46" i="7"/>
  <c r="BI46" i="7"/>
  <c r="AF31" i="11" s="1"/>
  <c r="BG46" i="7"/>
  <c r="AF30" i="11" s="1"/>
  <c r="BE46" i="7"/>
  <c r="AF29" i="11" s="1"/>
  <c r="BC46" i="7"/>
  <c r="AF28" i="11" s="1"/>
  <c r="BA46" i="7"/>
  <c r="AF27" i="11" s="1"/>
  <c r="AY46" i="7"/>
  <c r="AF26" i="11" s="1"/>
  <c r="AW46" i="7"/>
  <c r="AF25" i="11" s="1"/>
  <c r="AU46" i="7"/>
  <c r="AF24" i="11" s="1"/>
  <c r="AS46" i="7"/>
  <c r="AF23" i="11" s="1"/>
  <c r="AQ46" i="7"/>
  <c r="AF22" i="11" s="1"/>
  <c r="AO46" i="7"/>
  <c r="AF21" i="11" s="1"/>
  <c r="AM46" i="7"/>
  <c r="AF20" i="11" s="1"/>
  <c r="AK46" i="7"/>
  <c r="AF19" i="11" s="1"/>
  <c r="AI46" i="7"/>
  <c r="AF18" i="11" s="1"/>
  <c r="AG46" i="7"/>
  <c r="AF17" i="11" s="1"/>
  <c r="AE46" i="7"/>
  <c r="AF16" i="11" s="1"/>
  <c r="AC46" i="7"/>
  <c r="AF15" i="11" s="1"/>
  <c r="AA46" i="7"/>
  <c r="AF14" i="11" s="1"/>
  <c r="Y46" i="7"/>
  <c r="AF13" i="11" s="1"/>
  <c r="W46" i="7"/>
  <c r="AF12" i="11" s="1"/>
  <c r="U46" i="7"/>
  <c r="AF11" i="11" s="1"/>
  <c r="S46" i="7"/>
  <c r="AF10" i="11" s="1"/>
  <c r="Q46" i="7"/>
  <c r="AF9" i="11" s="1"/>
  <c r="O46" i="7"/>
  <c r="AF8" i="11" s="1"/>
  <c r="M46" i="7"/>
  <c r="AF7" i="11" s="1"/>
  <c r="K46" i="7"/>
  <c r="AF6" i="11" s="1"/>
  <c r="I46" i="7"/>
  <c r="AF5" i="11" s="1"/>
  <c r="G46" i="7"/>
  <c r="AF4" i="11" s="1"/>
  <c r="E46" i="7"/>
  <c r="AF3" i="11" s="1"/>
  <c r="C46" i="7"/>
  <c r="BR45" i="7"/>
  <c r="BP45" i="7"/>
  <c r="BK45" i="7"/>
  <c r="BH45" i="7"/>
  <c r="AO31" i="10" s="1"/>
  <c r="BF45" i="7"/>
  <c r="AO30" i="10" s="1"/>
  <c r="BD45" i="7"/>
  <c r="AO29" i="10" s="1"/>
  <c r="BB45" i="7"/>
  <c r="AO28" i="10" s="1"/>
  <c r="AZ45" i="7"/>
  <c r="AO27" i="10" s="1"/>
  <c r="AX45" i="7"/>
  <c r="AO26" i="10" s="1"/>
  <c r="AV45" i="7"/>
  <c r="AO25" i="10" s="1"/>
  <c r="AT45" i="7"/>
  <c r="AO24" i="10" s="1"/>
  <c r="AR45" i="7"/>
  <c r="AO23" i="10" s="1"/>
  <c r="AP45" i="7"/>
  <c r="AO22" i="10" s="1"/>
  <c r="AN45" i="7"/>
  <c r="AO21" i="10" s="1"/>
  <c r="AL45" i="7"/>
  <c r="AO20" i="10" s="1"/>
  <c r="AJ45" i="7"/>
  <c r="AO19" i="10" s="1"/>
  <c r="AH45" i="7"/>
  <c r="AO18" i="10" s="1"/>
  <c r="AF45" i="7"/>
  <c r="AO17" i="10" s="1"/>
  <c r="AD45" i="7"/>
  <c r="AO16" i="10" s="1"/>
  <c r="AB45" i="7"/>
  <c r="AO15" i="10" s="1"/>
  <c r="Z45" i="7"/>
  <c r="AO14" i="10" s="1"/>
  <c r="X45" i="7"/>
  <c r="AO13" i="10" s="1"/>
  <c r="V45" i="7"/>
  <c r="AO12" i="10" s="1"/>
  <c r="T45" i="7"/>
  <c r="AO11" i="10" s="1"/>
  <c r="R45" i="7"/>
  <c r="AO10" i="10" s="1"/>
  <c r="P45" i="7"/>
  <c r="AO9" i="10" s="1"/>
  <c r="N45" i="7"/>
  <c r="AO8" i="10" s="1"/>
  <c r="L45" i="7"/>
  <c r="AO7" i="10" s="1"/>
  <c r="J45" i="7"/>
  <c r="AO6" i="10" s="1"/>
  <c r="H45" i="7"/>
  <c r="AO5" i="10" s="1"/>
  <c r="F45" i="7"/>
  <c r="AO4" i="10" s="1"/>
  <c r="D45" i="7"/>
  <c r="AO3" i="10" s="1"/>
  <c r="B45" i="7"/>
  <c r="BW44" i="7"/>
  <c r="BU44" i="7"/>
  <c r="BS44" i="7"/>
  <c r="BM44" i="7"/>
  <c r="BN44" i="7" s="1"/>
  <c r="BL44" i="7"/>
  <c r="BK44" i="7"/>
  <c r="BI44" i="7"/>
  <c r="AE31" i="11" s="1"/>
  <c r="BG44" i="7"/>
  <c r="AE30" i="11" s="1"/>
  <c r="BE44" i="7"/>
  <c r="AE29" i="11" s="1"/>
  <c r="BC44" i="7"/>
  <c r="AE28" i="11" s="1"/>
  <c r="BA44" i="7"/>
  <c r="AE27" i="11" s="1"/>
  <c r="AY44" i="7"/>
  <c r="AE26" i="11" s="1"/>
  <c r="AW44" i="7"/>
  <c r="AE25" i="11" s="1"/>
  <c r="AU44" i="7"/>
  <c r="AE24" i="11" s="1"/>
  <c r="AS44" i="7"/>
  <c r="AE23" i="11" s="1"/>
  <c r="AQ44" i="7"/>
  <c r="AE22" i="11" s="1"/>
  <c r="AO44" i="7"/>
  <c r="AE21" i="11" s="1"/>
  <c r="AM44" i="7"/>
  <c r="AE20" i="11" s="1"/>
  <c r="AK44" i="7"/>
  <c r="AE19" i="11" s="1"/>
  <c r="AI44" i="7"/>
  <c r="AE18" i="11" s="1"/>
  <c r="AG44" i="7"/>
  <c r="AE17" i="11" s="1"/>
  <c r="AE44" i="7"/>
  <c r="AE16" i="11" s="1"/>
  <c r="AC44" i="7"/>
  <c r="AE15" i="11" s="1"/>
  <c r="AA44" i="7"/>
  <c r="AE14" i="11" s="1"/>
  <c r="Y44" i="7"/>
  <c r="AE13" i="11" s="1"/>
  <c r="W44" i="7"/>
  <c r="AE12" i="11" s="1"/>
  <c r="U44" i="7"/>
  <c r="AE11" i="11" s="1"/>
  <c r="S44" i="7"/>
  <c r="AE10" i="11" s="1"/>
  <c r="Q44" i="7"/>
  <c r="AE9" i="11" s="1"/>
  <c r="O44" i="7"/>
  <c r="AE8" i="11" s="1"/>
  <c r="M44" i="7"/>
  <c r="AE7" i="11" s="1"/>
  <c r="K44" i="7"/>
  <c r="AE6" i="11" s="1"/>
  <c r="I44" i="7"/>
  <c r="AE5" i="11" s="1"/>
  <c r="G44" i="7"/>
  <c r="AE4" i="11" s="1"/>
  <c r="E44" i="7"/>
  <c r="C44" i="7"/>
  <c r="BW43" i="7"/>
  <c r="BU43" i="7"/>
  <c r="BS43" i="7"/>
  <c r="BM43" i="7"/>
  <c r="BN43" i="7" s="1"/>
  <c r="BL43" i="7"/>
  <c r="BK43" i="7"/>
  <c r="BI43" i="7"/>
  <c r="AD31" i="11" s="1"/>
  <c r="BG43" i="7"/>
  <c r="AD30" i="11" s="1"/>
  <c r="BE43" i="7"/>
  <c r="AD29" i="11" s="1"/>
  <c r="BC43" i="7"/>
  <c r="AD28" i="11" s="1"/>
  <c r="BA43" i="7"/>
  <c r="AD27" i="11" s="1"/>
  <c r="AY43" i="7"/>
  <c r="AD26" i="11" s="1"/>
  <c r="AW43" i="7"/>
  <c r="AD25" i="11" s="1"/>
  <c r="AU43" i="7"/>
  <c r="AD24" i="11" s="1"/>
  <c r="AS43" i="7"/>
  <c r="AD23" i="11" s="1"/>
  <c r="AQ43" i="7"/>
  <c r="AD22" i="11" s="1"/>
  <c r="AO43" i="7"/>
  <c r="AD21" i="11" s="1"/>
  <c r="AM43" i="7"/>
  <c r="AD20" i="11" s="1"/>
  <c r="AK43" i="7"/>
  <c r="AD19" i="11" s="1"/>
  <c r="AI43" i="7"/>
  <c r="AD18" i="11" s="1"/>
  <c r="AG43" i="7"/>
  <c r="AD17" i="11" s="1"/>
  <c r="AE43" i="7"/>
  <c r="AD16" i="11" s="1"/>
  <c r="AC43" i="7"/>
  <c r="AD15" i="11" s="1"/>
  <c r="AA43" i="7"/>
  <c r="AD14" i="11" s="1"/>
  <c r="Y43" i="7"/>
  <c r="AD13" i="11" s="1"/>
  <c r="W43" i="7"/>
  <c r="AD12" i="11" s="1"/>
  <c r="U43" i="7"/>
  <c r="AD11" i="11" s="1"/>
  <c r="S43" i="7"/>
  <c r="AD10" i="11" s="1"/>
  <c r="Q43" i="7"/>
  <c r="AD9" i="11" s="1"/>
  <c r="O43" i="7"/>
  <c r="AD8" i="11" s="1"/>
  <c r="M43" i="7"/>
  <c r="K43" i="7"/>
  <c r="AD6" i="11" s="1"/>
  <c r="I43" i="7"/>
  <c r="AD5" i="11" s="1"/>
  <c r="G43" i="7"/>
  <c r="AD4" i="11" s="1"/>
  <c r="E43" i="7"/>
  <c r="AD3" i="11" s="1"/>
  <c r="C43" i="7"/>
  <c r="BW42" i="7"/>
  <c r="BU42" i="7"/>
  <c r="BS42" i="7"/>
  <c r="BM42" i="7"/>
  <c r="BN42" i="7" s="1"/>
  <c r="BL42" i="7"/>
  <c r="BK42" i="7"/>
  <c r="BI42" i="7"/>
  <c r="AC31" i="11" s="1"/>
  <c r="BG42" i="7"/>
  <c r="AC30" i="11" s="1"/>
  <c r="BE42" i="7"/>
  <c r="AC29" i="11" s="1"/>
  <c r="BC42" i="7"/>
  <c r="AC28" i="11" s="1"/>
  <c r="BA42" i="7"/>
  <c r="AC27" i="11" s="1"/>
  <c r="AY42" i="7"/>
  <c r="AC26" i="11" s="1"/>
  <c r="AW42" i="7"/>
  <c r="AC25" i="11" s="1"/>
  <c r="AU42" i="7"/>
  <c r="AC24" i="11" s="1"/>
  <c r="AS42" i="7"/>
  <c r="AC23" i="11" s="1"/>
  <c r="AQ42" i="7"/>
  <c r="AC22" i="11" s="1"/>
  <c r="AO42" i="7"/>
  <c r="AC21" i="11" s="1"/>
  <c r="AM42" i="7"/>
  <c r="AC20" i="11" s="1"/>
  <c r="AK42" i="7"/>
  <c r="AC19" i="11" s="1"/>
  <c r="AI42" i="7"/>
  <c r="AC18" i="11" s="1"/>
  <c r="AG42" i="7"/>
  <c r="AC17" i="11" s="1"/>
  <c r="AE42" i="7"/>
  <c r="AC16" i="11" s="1"/>
  <c r="AC42" i="7"/>
  <c r="AC15" i="11" s="1"/>
  <c r="AA42" i="7"/>
  <c r="AC14" i="11" s="1"/>
  <c r="Y42" i="7"/>
  <c r="AC13" i="11" s="1"/>
  <c r="W42" i="7"/>
  <c r="AC12" i="11" s="1"/>
  <c r="U42" i="7"/>
  <c r="AC11" i="11" s="1"/>
  <c r="S42" i="7"/>
  <c r="AC10" i="11" s="1"/>
  <c r="Q42" i="7"/>
  <c r="AC9" i="11" s="1"/>
  <c r="O42" i="7"/>
  <c r="AC8" i="11" s="1"/>
  <c r="M42" i="7"/>
  <c r="AC7" i="11" s="1"/>
  <c r="K42" i="7"/>
  <c r="AC6" i="11" s="1"/>
  <c r="I42" i="7"/>
  <c r="AC5" i="11" s="1"/>
  <c r="G42" i="7"/>
  <c r="AC4" i="11" s="1"/>
  <c r="E42" i="7"/>
  <c r="C42" i="7"/>
  <c r="BK41" i="7"/>
  <c r="BR40" i="7"/>
  <c r="BP40" i="7"/>
  <c r="BK40" i="7"/>
  <c r="BH40" i="7"/>
  <c r="AK31" i="10" s="1"/>
  <c r="BF40" i="7"/>
  <c r="AK30" i="10" s="1"/>
  <c r="BD40" i="7"/>
  <c r="AK29" i="10" s="1"/>
  <c r="BB40" i="7"/>
  <c r="AK28" i="10" s="1"/>
  <c r="AZ40" i="7"/>
  <c r="AK27" i="10" s="1"/>
  <c r="AX40" i="7"/>
  <c r="AK26" i="10" s="1"/>
  <c r="AV40" i="7"/>
  <c r="AK25" i="10" s="1"/>
  <c r="AT40" i="7"/>
  <c r="AK24" i="10" s="1"/>
  <c r="AR40" i="7"/>
  <c r="AK23" i="10" s="1"/>
  <c r="AP40" i="7"/>
  <c r="AK22" i="10" s="1"/>
  <c r="AN40" i="7"/>
  <c r="AK21" i="10" s="1"/>
  <c r="AL40" i="7"/>
  <c r="AK20" i="10" s="1"/>
  <c r="AJ40" i="7"/>
  <c r="AK19" i="10" s="1"/>
  <c r="AH40" i="7"/>
  <c r="AK18" i="10" s="1"/>
  <c r="AF40" i="7"/>
  <c r="AK17" i="10" s="1"/>
  <c r="AD40" i="7"/>
  <c r="AK16" i="10" s="1"/>
  <c r="AB40" i="7"/>
  <c r="AK15" i="10" s="1"/>
  <c r="Z40" i="7"/>
  <c r="AK14" i="10" s="1"/>
  <c r="X40" i="7"/>
  <c r="AK13" i="10" s="1"/>
  <c r="V40" i="7"/>
  <c r="AK12" i="10" s="1"/>
  <c r="T40" i="7"/>
  <c r="AK11" i="10" s="1"/>
  <c r="R40" i="7"/>
  <c r="AK10" i="10" s="1"/>
  <c r="P40" i="7"/>
  <c r="AK9" i="10" s="1"/>
  <c r="N40" i="7"/>
  <c r="AK8" i="10" s="1"/>
  <c r="L40" i="7"/>
  <c r="AK7" i="10" s="1"/>
  <c r="J40" i="7"/>
  <c r="AK6" i="10" s="1"/>
  <c r="H40" i="7"/>
  <c r="AK5" i="10" s="1"/>
  <c r="F40" i="7"/>
  <c r="AK4" i="10" s="1"/>
  <c r="D40" i="7"/>
  <c r="AK3" i="10" s="1"/>
  <c r="B40" i="7"/>
  <c r="BW39" i="7"/>
  <c r="BU39" i="7"/>
  <c r="BS39" i="7"/>
  <c r="BN39" i="7"/>
  <c r="BM39" i="7"/>
  <c r="BL39" i="7"/>
  <c r="BK39" i="7"/>
  <c r="BI39" i="7"/>
  <c r="AB31" i="11" s="1"/>
  <c r="BG39" i="7"/>
  <c r="AB30" i="11" s="1"/>
  <c r="BE39" i="7"/>
  <c r="AB29" i="11" s="1"/>
  <c r="BC39" i="7"/>
  <c r="AB28" i="11" s="1"/>
  <c r="BA39" i="7"/>
  <c r="AB27" i="11" s="1"/>
  <c r="AY39" i="7"/>
  <c r="AB26" i="11" s="1"/>
  <c r="AW39" i="7"/>
  <c r="AB25" i="11" s="1"/>
  <c r="AU39" i="7"/>
  <c r="AB24" i="11" s="1"/>
  <c r="AS39" i="7"/>
  <c r="AB23" i="11" s="1"/>
  <c r="AQ39" i="7"/>
  <c r="AB22" i="11" s="1"/>
  <c r="AO39" i="7"/>
  <c r="AB21" i="11" s="1"/>
  <c r="AM39" i="7"/>
  <c r="AB20" i="11" s="1"/>
  <c r="AK39" i="7"/>
  <c r="AB19" i="11" s="1"/>
  <c r="AI39" i="7"/>
  <c r="AB18" i="11" s="1"/>
  <c r="AG39" i="7"/>
  <c r="AB17" i="11" s="1"/>
  <c r="AE39" i="7"/>
  <c r="AB16" i="11" s="1"/>
  <c r="AC39" i="7"/>
  <c r="AB15" i="11" s="1"/>
  <c r="AA39" i="7"/>
  <c r="AB14" i="11" s="1"/>
  <c r="Y39" i="7"/>
  <c r="AB13" i="11" s="1"/>
  <c r="W39" i="7"/>
  <c r="AB12" i="11" s="1"/>
  <c r="U39" i="7"/>
  <c r="AB11" i="11" s="1"/>
  <c r="S39" i="7"/>
  <c r="AB10" i="11" s="1"/>
  <c r="Q39" i="7"/>
  <c r="AB9" i="11" s="1"/>
  <c r="O39" i="7"/>
  <c r="AB8" i="11" s="1"/>
  <c r="M39" i="7"/>
  <c r="AB7" i="11" s="1"/>
  <c r="K39" i="7"/>
  <c r="AB6" i="11" s="1"/>
  <c r="I39" i="7"/>
  <c r="AB5" i="11" s="1"/>
  <c r="G39" i="7"/>
  <c r="AB4" i="11" s="1"/>
  <c r="E39" i="7"/>
  <c r="C39" i="7"/>
  <c r="BW38" i="7"/>
  <c r="BU38" i="7"/>
  <c r="BS38" i="7"/>
  <c r="BM38" i="7"/>
  <c r="BN38" i="7" s="1"/>
  <c r="BL38" i="7"/>
  <c r="BK38" i="7"/>
  <c r="BI38" i="7"/>
  <c r="AA31" i="11" s="1"/>
  <c r="BG38" i="7"/>
  <c r="AA30" i="11" s="1"/>
  <c r="BE38" i="7"/>
  <c r="AA29" i="11" s="1"/>
  <c r="BC38" i="7"/>
  <c r="AA28" i="11" s="1"/>
  <c r="BA38" i="7"/>
  <c r="AA27" i="11" s="1"/>
  <c r="AY38" i="7"/>
  <c r="AA26" i="11" s="1"/>
  <c r="AW38" i="7"/>
  <c r="AA25" i="11" s="1"/>
  <c r="AU38" i="7"/>
  <c r="AA24" i="11" s="1"/>
  <c r="AS38" i="7"/>
  <c r="AA23" i="11" s="1"/>
  <c r="AQ38" i="7"/>
  <c r="AA22" i="11" s="1"/>
  <c r="AO38" i="7"/>
  <c r="AA21" i="11" s="1"/>
  <c r="AM38" i="7"/>
  <c r="AA20" i="11" s="1"/>
  <c r="AK38" i="7"/>
  <c r="AA19" i="11" s="1"/>
  <c r="AI38" i="7"/>
  <c r="AA18" i="11" s="1"/>
  <c r="AG38" i="7"/>
  <c r="AA17" i="11" s="1"/>
  <c r="AE38" i="7"/>
  <c r="AA16" i="11" s="1"/>
  <c r="AC38" i="7"/>
  <c r="AA15" i="11" s="1"/>
  <c r="AA38" i="7"/>
  <c r="AA14" i="11" s="1"/>
  <c r="Y38" i="7"/>
  <c r="AA13" i="11" s="1"/>
  <c r="W38" i="7"/>
  <c r="AA12" i="11" s="1"/>
  <c r="U38" i="7"/>
  <c r="AA11" i="11" s="1"/>
  <c r="S38" i="7"/>
  <c r="AA10" i="11" s="1"/>
  <c r="Q38" i="7"/>
  <c r="AA9" i="11" s="1"/>
  <c r="O38" i="7"/>
  <c r="AA8" i="11" s="1"/>
  <c r="M38" i="7"/>
  <c r="AA7" i="11" s="1"/>
  <c r="K38" i="7"/>
  <c r="AA6" i="11" s="1"/>
  <c r="I38" i="7"/>
  <c r="AA5" i="11" s="1"/>
  <c r="G38" i="7"/>
  <c r="AA4" i="11" s="1"/>
  <c r="E38" i="7"/>
  <c r="AA3" i="11" s="1"/>
  <c r="C38" i="7"/>
  <c r="AA2" i="11" s="1"/>
  <c r="BW37" i="7"/>
  <c r="BU37" i="7"/>
  <c r="BS37" i="7"/>
  <c r="BM37" i="7"/>
  <c r="BN37" i="7" s="1"/>
  <c r="BL37" i="7"/>
  <c r="BK37" i="7"/>
  <c r="BI37" i="7"/>
  <c r="Z31" i="11" s="1"/>
  <c r="BG37" i="7"/>
  <c r="Z30" i="11" s="1"/>
  <c r="BE37" i="7"/>
  <c r="Z29" i="11" s="1"/>
  <c r="BC37" i="7"/>
  <c r="Z28" i="11" s="1"/>
  <c r="BA37" i="7"/>
  <c r="Z27" i="11" s="1"/>
  <c r="AY37" i="7"/>
  <c r="Z26" i="11" s="1"/>
  <c r="AW37" i="7"/>
  <c r="Z25" i="11" s="1"/>
  <c r="AU37" i="7"/>
  <c r="Z24" i="11" s="1"/>
  <c r="AS37" i="7"/>
  <c r="Z23" i="11" s="1"/>
  <c r="AQ37" i="7"/>
  <c r="Z22" i="11" s="1"/>
  <c r="AO37" i="7"/>
  <c r="Z21" i="11" s="1"/>
  <c r="AM37" i="7"/>
  <c r="Z20" i="11" s="1"/>
  <c r="AK37" i="7"/>
  <c r="Z19" i="11" s="1"/>
  <c r="AI37" i="7"/>
  <c r="Z18" i="11" s="1"/>
  <c r="AG37" i="7"/>
  <c r="Z17" i="11" s="1"/>
  <c r="AE37" i="7"/>
  <c r="Z16" i="11" s="1"/>
  <c r="AC37" i="7"/>
  <c r="Z15" i="11" s="1"/>
  <c r="AA37" i="7"/>
  <c r="Z14" i="11" s="1"/>
  <c r="Y37" i="7"/>
  <c r="Z13" i="11" s="1"/>
  <c r="W37" i="7"/>
  <c r="Z12" i="11" s="1"/>
  <c r="U37" i="7"/>
  <c r="Z11" i="11" s="1"/>
  <c r="S37" i="7"/>
  <c r="Z10" i="11" s="1"/>
  <c r="Q37" i="7"/>
  <c r="Z9" i="11" s="1"/>
  <c r="O37" i="7"/>
  <c r="Z8" i="11" s="1"/>
  <c r="M37" i="7"/>
  <c r="Z7" i="11" s="1"/>
  <c r="K37" i="7"/>
  <c r="Z6" i="11" s="1"/>
  <c r="I37" i="7"/>
  <c r="Z5" i="11" s="1"/>
  <c r="G37" i="7"/>
  <c r="Z4" i="11" s="1"/>
  <c r="E37" i="7"/>
  <c r="C37" i="7"/>
  <c r="BX37" i="7" s="1"/>
  <c r="BR36" i="7"/>
  <c r="BP36" i="7"/>
  <c r="BK36" i="7"/>
  <c r="BH36" i="7"/>
  <c r="AG31" i="10" s="1"/>
  <c r="BF36" i="7"/>
  <c r="AG30" i="10" s="1"/>
  <c r="BD36" i="7"/>
  <c r="AG29" i="10" s="1"/>
  <c r="BB36" i="7"/>
  <c r="AG28" i="10" s="1"/>
  <c r="AZ36" i="7"/>
  <c r="AG27" i="10" s="1"/>
  <c r="AX36" i="7"/>
  <c r="AG26" i="10" s="1"/>
  <c r="AV36" i="7"/>
  <c r="AG25" i="10" s="1"/>
  <c r="AT36" i="7"/>
  <c r="AG24" i="10" s="1"/>
  <c r="AR36" i="7"/>
  <c r="AG23" i="10" s="1"/>
  <c r="AP36" i="7"/>
  <c r="AG22" i="10" s="1"/>
  <c r="AN36" i="7"/>
  <c r="AG21" i="10" s="1"/>
  <c r="AL36" i="7"/>
  <c r="AG20" i="10" s="1"/>
  <c r="AJ36" i="7"/>
  <c r="AG19" i="10" s="1"/>
  <c r="AH36" i="7"/>
  <c r="AG18" i="10" s="1"/>
  <c r="AF36" i="7"/>
  <c r="AG17" i="10" s="1"/>
  <c r="AD36" i="7"/>
  <c r="AG16" i="10" s="1"/>
  <c r="AB36" i="7"/>
  <c r="AG15" i="10" s="1"/>
  <c r="Z36" i="7"/>
  <c r="AG14" i="10" s="1"/>
  <c r="X36" i="7"/>
  <c r="AG13" i="10" s="1"/>
  <c r="V36" i="7"/>
  <c r="AG12" i="10" s="1"/>
  <c r="T36" i="7"/>
  <c r="AG11" i="10" s="1"/>
  <c r="R36" i="7"/>
  <c r="AG10" i="10" s="1"/>
  <c r="P36" i="7"/>
  <c r="AG9" i="10" s="1"/>
  <c r="N36" i="7"/>
  <c r="AG8" i="10" s="1"/>
  <c r="L36" i="7"/>
  <c r="AG7" i="10" s="1"/>
  <c r="J36" i="7"/>
  <c r="AG6" i="10" s="1"/>
  <c r="H36" i="7"/>
  <c r="AG5" i="10" s="1"/>
  <c r="F36" i="7"/>
  <c r="AG4" i="10" s="1"/>
  <c r="D36" i="7"/>
  <c r="AG3" i="10" s="1"/>
  <c r="B36" i="7"/>
  <c r="BW35" i="7"/>
  <c r="BU35" i="7"/>
  <c r="BS35" i="7"/>
  <c r="BM35" i="7"/>
  <c r="BN35" i="7" s="1"/>
  <c r="BL35" i="7"/>
  <c r="BK35" i="7"/>
  <c r="BI35" i="7"/>
  <c r="Y31" i="11" s="1"/>
  <c r="BG35" i="7"/>
  <c r="Y30" i="11" s="1"/>
  <c r="BE35" i="7"/>
  <c r="Y29" i="11" s="1"/>
  <c r="BC35" i="7"/>
  <c r="Y28" i="11" s="1"/>
  <c r="BA35" i="7"/>
  <c r="Y27" i="11" s="1"/>
  <c r="AY35" i="7"/>
  <c r="Y26" i="11" s="1"/>
  <c r="AW35" i="7"/>
  <c r="Y25" i="11" s="1"/>
  <c r="AU35" i="7"/>
  <c r="Y24" i="11" s="1"/>
  <c r="AS35" i="7"/>
  <c r="Y23" i="11" s="1"/>
  <c r="AQ35" i="7"/>
  <c r="Y22" i="11" s="1"/>
  <c r="AO35" i="7"/>
  <c r="Y21" i="11" s="1"/>
  <c r="AM35" i="7"/>
  <c r="Y20" i="11" s="1"/>
  <c r="AK35" i="7"/>
  <c r="Y19" i="11" s="1"/>
  <c r="AI35" i="7"/>
  <c r="Y18" i="11" s="1"/>
  <c r="AG35" i="7"/>
  <c r="Y17" i="11" s="1"/>
  <c r="AE35" i="7"/>
  <c r="Y16" i="11" s="1"/>
  <c r="AC35" i="7"/>
  <c r="Y15" i="11" s="1"/>
  <c r="AA35" i="7"/>
  <c r="Y14" i="11" s="1"/>
  <c r="Y35" i="7"/>
  <c r="Y13" i="11" s="1"/>
  <c r="W35" i="7"/>
  <c r="Y12" i="11" s="1"/>
  <c r="U35" i="7"/>
  <c r="Y11" i="11" s="1"/>
  <c r="S35" i="7"/>
  <c r="Y10" i="11" s="1"/>
  <c r="Q35" i="7"/>
  <c r="Y9" i="11" s="1"/>
  <c r="O35" i="7"/>
  <c r="Y8" i="11" s="1"/>
  <c r="M35" i="7"/>
  <c r="Y7" i="11" s="1"/>
  <c r="K35" i="7"/>
  <c r="Y6" i="11" s="1"/>
  <c r="I35" i="7"/>
  <c r="Y5" i="11" s="1"/>
  <c r="G35" i="7"/>
  <c r="Y4" i="11" s="1"/>
  <c r="E35" i="7"/>
  <c r="Y3" i="11" s="1"/>
  <c r="C35" i="7"/>
  <c r="BW34" i="7"/>
  <c r="BU34" i="7"/>
  <c r="BS34" i="7"/>
  <c r="BM34" i="7"/>
  <c r="BN34" i="7" s="1"/>
  <c r="BL34" i="7"/>
  <c r="BK34" i="7"/>
  <c r="BI34" i="7"/>
  <c r="X31" i="11" s="1"/>
  <c r="BG34" i="7"/>
  <c r="X30" i="11" s="1"/>
  <c r="BE34" i="7"/>
  <c r="X29" i="11" s="1"/>
  <c r="BC34" i="7"/>
  <c r="X28" i="11" s="1"/>
  <c r="BA34" i="7"/>
  <c r="X27" i="11" s="1"/>
  <c r="AY34" i="7"/>
  <c r="X26" i="11" s="1"/>
  <c r="AW34" i="7"/>
  <c r="X25" i="11" s="1"/>
  <c r="AU34" i="7"/>
  <c r="X24" i="11" s="1"/>
  <c r="AS34" i="7"/>
  <c r="X23" i="11" s="1"/>
  <c r="AQ34" i="7"/>
  <c r="X22" i="11" s="1"/>
  <c r="AO34" i="7"/>
  <c r="X21" i="11" s="1"/>
  <c r="AM34" i="7"/>
  <c r="X20" i="11" s="1"/>
  <c r="AK34" i="7"/>
  <c r="X19" i="11" s="1"/>
  <c r="AI34" i="7"/>
  <c r="X18" i="11" s="1"/>
  <c r="AG34" i="7"/>
  <c r="X17" i="11" s="1"/>
  <c r="AE34" i="7"/>
  <c r="X16" i="11" s="1"/>
  <c r="AC34" i="7"/>
  <c r="X15" i="11" s="1"/>
  <c r="AA34" i="7"/>
  <c r="X14" i="11" s="1"/>
  <c r="Y34" i="7"/>
  <c r="X13" i="11" s="1"/>
  <c r="W34" i="7"/>
  <c r="X12" i="11" s="1"/>
  <c r="U34" i="7"/>
  <c r="X11" i="11" s="1"/>
  <c r="S34" i="7"/>
  <c r="X10" i="11" s="1"/>
  <c r="Q34" i="7"/>
  <c r="X9" i="11" s="1"/>
  <c r="O34" i="7"/>
  <c r="X8" i="11" s="1"/>
  <c r="M34" i="7"/>
  <c r="X7" i="11" s="1"/>
  <c r="K34" i="7"/>
  <c r="X6" i="11" s="1"/>
  <c r="I34" i="7"/>
  <c r="X5" i="11" s="1"/>
  <c r="G34" i="7"/>
  <c r="X4" i="11" s="1"/>
  <c r="E34" i="7"/>
  <c r="C34" i="7"/>
  <c r="BW33" i="7"/>
  <c r="BU33" i="7"/>
  <c r="BS33" i="7"/>
  <c r="BM33" i="7"/>
  <c r="BN33" i="7" s="1"/>
  <c r="BL33" i="7"/>
  <c r="BK33" i="7"/>
  <c r="BI33" i="7"/>
  <c r="W31" i="11" s="1"/>
  <c r="BG33" i="7"/>
  <c r="W30" i="11" s="1"/>
  <c r="BE33" i="7"/>
  <c r="W29" i="11" s="1"/>
  <c r="BC33" i="7"/>
  <c r="W28" i="11" s="1"/>
  <c r="BA33" i="7"/>
  <c r="W27" i="11" s="1"/>
  <c r="AY33" i="7"/>
  <c r="W26" i="11" s="1"/>
  <c r="AW33" i="7"/>
  <c r="W25" i="11" s="1"/>
  <c r="AU33" i="7"/>
  <c r="W24" i="11" s="1"/>
  <c r="AS33" i="7"/>
  <c r="W23" i="11" s="1"/>
  <c r="AQ33" i="7"/>
  <c r="W22" i="11" s="1"/>
  <c r="AO33" i="7"/>
  <c r="W21" i="11" s="1"/>
  <c r="AM33" i="7"/>
  <c r="W20" i="11" s="1"/>
  <c r="AK33" i="7"/>
  <c r="W19" i="11" s="1"/>
  <c r="AI33" i="7"/>
  <c r="W18" i="11" s="1"/>
  <c r="AG33" i="7"/>
  <c r="W17" i="11" s="1"/>
  <c r="AE33" i="7"/>
  <c r="W16" i="11" s="1"/>
  <c r="AC33" i="7"/>
  <c r="W15" i="11" s="1"/>
  <c r="AA33" i="7"/>
  <c r="W14" i="11" s="1"/>
  <c r="Y33" i="7"/>
  <c r="W13" i="11" s="1"/>
  <c r="W33" i="7"/>
  <c r="W12" i="11" s="1"/>
  <c r="U33" i="7"/>
  <c r="W11" i="11" s="1"/>
  <c r="S33" i="7"/>
  <c r="W10" i="11" s="1"/>
  <c r="Q33" i="7"/>
  <c r="W9" i="11" s="1"/>
  <c r="O33" i="7"/>
  <c r="W8" i="11" s="1"/>
  <c r="M33" i="7"/>
  <c r="W7" i="11" s="1"/>
  <c r="K33" i="7"/>
  <c r="W6" i="11" s="1"/>
  <c r="I33" i="7"/>
  <c r="W5" i="11" s="1"/>
  <c r="G33" i="7"/>
  <c r="W4" i="11" s="1"/>
  <c r="E33" i="7"/>
  <c r="W3" i="11" s="1"/>
  <c r="C33" i="7"/>
  <c r="BK32" i="7"/>
  <c r="BR31" i="7"/>
  <c r="BP31" i="7"/>
  <c r="BK31" i="7"/>
  <c r="BH31" i="7"/>
  <c r="AC31" i="10" s="1"/>
  <c r="BF31" i="7"/>
  <c r="AC30" i="10" s="1"/>
  <c r="BD31" i="7"/>
  <c r="AC29" i="10" s="1"/>
  <c r="BB31" i="7"/>
  <c r="AC28" i="10" s="1"/>
  <c r="AZ31" i="7"/>
  <c r="AC27" i="10" s="1"/>
  <c r="AX31" i="7"/>
  <c r="AC26" i="10" s="1"/>
  <c r="AV31" i="7"/>
  <c r="AC25" i="10" s="1"/>
  <c r="AT31" i="7"/>
  <c r="AC24" i="10" s="1"/>
  <c r="AR31" i="7"/>
  <c r="AC23" i="10" s="1"/>
  <c r="AP31" i="7"/>
  <c r="AC22" i="10" s="1"/>
  <c r="AN31" i="7"/>
  <c r="AC21" i="10" s="1"/>
  <c r="AL31" i="7"/>
  <c r="AC20" i="10" s="1"/>
  <c r="AJ31" i="7"/>
  <c r="AC19" i="10" s="1"/>
  <c r="AH31" i="7"/>
  <c r="AC18" i="10" s="1"/>
  <c r="AF31" i="7"/>
  <c r="AC17" i="10" s="1"/>
  <c r="AD31" i="7"/>
  <c r="AC16" i="10" s="1"/>
  <c r="AB31" i="7"/>
  <c r="AC15" i="10" s="1"/>
  <c r="Z31" i="7"/>
  <c r="AC14" i="10" s="1"/>
  <c r="X31" i="7"/>
  <c r="AC13" i="10" s="1"/>
  <c r="V31" i="7"/>
  <c r="AC12" i="10" s="1"/>
  <c r="T31" i="7"/>
  <c r="AC11" i="10" s="1"/>
  <c r="R31" i="7"/>
  <c r="AC10" i="10" s="1"/>
  <c r="P31" i="7"/>
  <c r="AC9" i="10" s="1"/>
  <c r="N31" i="7"/>
  <c r="AC8" i="10" s="1"/>
  <c r="L31" i="7"/>
  <c r="AC7" i="10" s="1"/>
  <c r="J31" i="7"/>
  <c r="AC6" i="10" s="1"/>
  <c r="H31" i="7"/>
  <c r="AC5" i="10" s="1"/>
  <c r="F31" i="7"/>
  <c r="AC4" i="10" s="1"/>
  <c r="D31" i="7"/>
  <c r="AC3" i="10" s="1"/>
  <c r="B31" i="7"/>
  <c r="BW30" i="7"/>
  <c r="BU30" i="7"/>
  <c r="BS30" i="7"/>
  <c r="BM30" i="7"/>
  <c r="BN30" i="7" s="1"/>
  <c r="BL30" i="7"/>
  <c r="BK30" i="7"/>
  <c r="BI30" i="7"/>
  <c r="V31" i="11" s="1"/>
  <c r="BG30" i="7"/>
  <c r="V30" i="11" s="1"/>
  <c r="BE30" i="7"/>
  <c r="V29" i="11" s="1"/>
  <c r="BC30" i="7"/>
  <c r="V28" i="11" s="1"/>
  <c r="BA30" i="7"/>
  <c r="V27" i="11" s="1"/>
  <c r="AY30" i="7"/>
  <c r="V26" i="11" s="1"/>
  <c r="AW30" i="7"/>
  <c r="V25" i="11" s="1"/>
  <c r="AU30" i="7"/>
  <c r="V24" i="11" s="1"/>
  <c r="AS30" i="7"/>
  <c r="V23" i="11" s="1"/>
  <c r="AQ30" i="7"/>
  <c r="V22" i="11" s="1"/>
  <c r="AO30" i="7"/>
  <c r="V21" i="11" s="1"/>
  <c r="AM30" i="7"/>
  <c r="V20" i="11" s="1"/>
  <c r="AK30" i="7"/>
  <c r="V19" i="11" s="1"/>
  <c r="AI30" i="7"/>
  <c r="V18" i="11" s="1"/>
  <c r="AG30" i="7"/>
  <c r="V17" i="11" s="1"/>
  <c r="AE30" i="7"/>
  <c r="V16" i="11" s="1"/>
  <c r="AC30" i="7"/>
  <c r="V15" i="11" s="1"/>
  <c r="AA30" i="7"/>
  <c r="V14" i="11" s="1"/>
  <c r="Y30" i="7"/>
  <c r="V13" i="11" s="1"/>
  <c r="W30" i="7"/>
  <c r="V12" i="11" s="1"/>
  <c r="U30" i="7"/>
  <c r="V11" i="11" s="1"/>
  <c r="S30" i="7"/>
  <c r="V10" i="11" s="1"/>
  <c r="Q30" i="7"/>
  <c r="V9" i="11" s="1"/>
  <c r="O30" i="7"/>
  <c r="V8" i="11" s="1"/>
  <c r="M30" i="7"/>
  <c r="K30" i="7"/>
  <c r="V6" i="11" s="1"/>
  <c r="I30" i="7"/>
  <c r="V5" i="11" s="1"/>
  <c r="G30" i="7"/>
  <c r="V4" i="11" s="1"/>
  <c r="E30" i="7"/>
  <c r="V3" i="11" s="1"/>
  <c r="C30" i="7"/>
  <c r="BW29" i="7"/>
  <c r="BU29" i="7"/>
  <c r="BS29" i="7"/>
  <c r="BM29" i="7"/>
  <c r="BN29" i="7" s="1"/>
  <c r="BL29" i="7"/>
  <c r="BK29" i="7"/>
  <c r="BI29" i="7"/>
  <c r="U31" i="11" s="1"/>
  <c r="BG29" i="7"/>
  <c r="U30" i="11" s="1"/>
  <c r="BE29" i="7"/>
  <c r="U29" i="11" s="1"/>
  <c r="BC29" i="7"/>
  <c r="U28" i="11" s="1"/>
  <c r="BA29" i="7"/>
  <c r="U27" i="11" s="1"/>
  <c r="AY29" i="7"/>
  <c r="U26" i="11" s="1"/>
  <c r="AW29" i="7"/>
  <c r="U25" i="11" s="1"/>
  <c r="AU29" i="7"/>
  <c r="U24" i="11" s="1"/>
  <c r="AS29" i="7"/>
  <c r="U23" i="11" s="1"/>
  <c r="AQ29" i="7"/>
  <c r="U22" i="11" s="1"/>
  <c r="AO29" i="7"/>
  <c r="U21" i="11" s="1"/>
  <c r="AM29" i="7"/>
  <c r="U20" i="11" s="1"/>
  <c r="AK29" i="7"/>
  <c r="U19" i="11" s="1"/>
  <c r="AI29" i="7"/>
  <c r="U18" i="11" s="1"/>
  <c r="AG29" i="7"/>
  <c r="U17" i="11" s="1"/>
  <c r="AE29" i="7"/>
  <c r="U16" i="11" s="1"/>
  <c r="AC29" i="7"/>
  <c r="U15" i="11" s="1"/>
  <c r="AA29" i="7"/>
  <c r="U14" i="11" s="1"/>
  <c r="Y29" i="7"/>
  <c r="U13" i="11" s="1"/>
  <c r="W29" i="7"/>
  <c r="U12" i="11" s="1"/>
  <c r="U29" i="7"/>
  <c r="U11" i="11" s="1"/>
  <c r="S29" i="7"/>
  <c r="U10" i="11" s="1"/>
  <c r="Q29" i="7"/>
  <c r="U9" i="11" s="1"/>
  <c r="O29" i="7"/>
  <c r="U8" i="11" s="1"/>
  <c r="M29" i="7"/>
  <c r="U7" i="11" s="1"/>
  <c r="K29" i="7"/>
  <c r="U6" i="11" s="1"/>
  <c r="I29" i="7"/>
  <c r="G29" i="7"/>
  <c r="U4" i="11" s="1"/>
  <c r="E29" i="7"/>
  <c r="C29" i="7"/>
  <c r="BX29" i="7" s="1"/>
  <c r="BW28" i="7"/>
  <c r="BU28" i="7"/>
  <c r="BS28" i="7"/>
  <c r="BM28" i="7"/>
  <c r="BN28" i="7" s="1"/>
  <c r="BL28" i="7"/>
  <c r="BK28" i="7"/>
  <c r="BI28" i="7"/>
  <c r="T31" i="11" s="1"/>
  <c r="BG28" i="7"/>
  <c r="T30" i="11" s="1"/>
  <c r="BE28" i="7"/>
  <c r="T29" i="11" s="1"/>
  <c r="BC28" i="7"/>
  <c r="T28" i="11" s="1"/>
  <c r="BA28" i="7"/>
  <c r="T27" i="11" s="1"/>
  <c r="AY28" i="7"/>
  <c r="T26" i="11" s="1"/>
  <c r="AW28" i="7"/>
  <c r="T25" i="11" s="1"/>
  <c r="AU28" i="7"/>
  <c r="T24" i="11" s="1"/>
  <c r="AS28" i="7"/>
  <c r="T23" i="11" s="1"/>
  <c r="AQ28" i="7"/>
  <c r="T22" i="11" s="1"/>
  <c r="AO28" i="7"/>
  <c r="T21" i="11" s="1"/>
  <c r="AM28" i="7"/>
  <c r="T20" i="11" s="1"/>
  <c r="AK28" i="7"/>
  <c r="T19" i="11" s="1"/>
  <c r="AI28" i="7"/>
  <c r="T18" i="11" s="1"/>
  <c r="AG28" i="7"/>
  <c r="T17" i="11" s="1"/>
  <c r="AE28" i="7"/>
  <c r="T16" i="11" s="1"/>
  <c r="AC28" i="7"/>
  <c r="T15" i="11" s="1"/>
  <c r="AA28" i="7"/>
  <c r="T14" i="11" s="1"/>
  <c r="Y28" i="7"/>
  <c r="T13" i="11" s="1"/>
  <c r="W28" i="7"/>
  <c r="T12" i="11" s="1"/>
  <c r="U28" i="7"/>
  <c r="T11" i="11" s="1"/>
  <c r="S28" i="7"/>
  <c r="T10" i="11" s="1"/>
  <c r="Q28" i="7"/>
  <c r="O28" i="7"/>
  <c r="T8" i="11" s="1"/>
  <c r="M28" i="7"/>
  <c r="T7" i="11" s="1"/>
  <c r="K28" i="7"/>
  <c r="T6" i="11" s="1"/>
  <c r="I28" i="7"/>
  <c r="T5" i="11" s="1"/>
  <c r="G28" i="7"/>
  <c r="E28" i="7"/>
  <c r="T3" i="11" s="1"/>
  <c r="C28" i="7"/>
  <c r="BR27" i="7"/>
  <c r="BP27" i="7"/>
  <c r="BK27" i="7"/>
  <c r="BH27" i="7"/>
  <c r="Y31" i="10" s="1"/>
  <c r="BF27" i="7"/>
  <c r="Y30" i="10" s="1"/>
  <c r="BD27" i="7"/>
  <c r="Y29" i="10" s="1"/>
  <c r="BB27" i="7"/>
  <c r="Y28" i="10" s="1"/>
  <c r="AZ27" i="7"/>
  <c r="Y27" i="10" s="1"/>
  <c r="AX27" i="7"/>
  <c r="Y26" i="10" s="1"/>
  <c r="AV27" i="7"/>
  <c r="Y25" i="10" s="1"/>
  <c r="AT27" i="7"/>
  <c r="Y24" i="10" s="1"/>
  <c r="AR27" i="7"/>
  <c r="Y23" i="10" s="1"/>
  <c r="AP27" i="7"/>
  <c r="Y22" i="10" s="1"/>
  <c r="AN27" i="7"/>
  <c r="Y21" i="10" s="1"/>
  <c r="AL27" i="7"/>
  <c r="Y20" i="10" s="1"/>
  <c r="AJ27" i="7"/>
  <c r="Y19" i="10" s="1"/>
  <c r="AH27" i="7"/>
  <c r="Y18" i="10" s="1"/>
  <c r="AF27" i="7"/>
  <c r="Y17" i="10" s="1"/>
  <c r="AD27" i="7"/>
  <c r="Y16" i="10" s="1"/>
  <c r="AB27" i="7"/>
  <c r="Y15" i="10" s="1"/>
  <c r="Z27" i="7"/>
  <c r="Y14" i="10" s="1"/>
  <c r="X27" i="7"/>
  <c r="Y13" i="10" s="1"/>
  <c r="V27" i="7"/>
  <c r="Y12" i="10" s="1"/>
  <c r="T27" i="7"/>
  <c r="Y11" i="10" s="1"/>
  <c r="R27" i="7"/>
  <c r="Y10" i="10" s="1"/>
  <c r="P27" i="7"/>
  <c r="Y9" i="10" s="1"/>
  <c r="N27" i="7"/>
  <c r="Y8" i="10" s="1"/>
  <c r="L27" i="7"/>
  <c r="Y7" i="10" s="1"/>
  <c r="J27" i="7"/>
  <c r="Y6" i="10" s="1"/>
  <c r="H27" i="7"/>
  <c r="Y5" i="10" s="1"/>
  <c r="F27" i="7"/>
  <c r="D27" i="7"/>
  <c r="Y3" i="10" s="1"/>
  <c r="B27" i="7"/>
  <c r="BW27" i="7" s="1"/>
  <c r="BW26" i="7"/>
  <c r="BU26" i="7"/>
  <c r="BS26" i="7"/>
  <c r="BM26" i="7"/>
  <c r="BN26" i="7" s="1"/>
  <c r="BL26" i="7"/>
  <c r="BK26" i="7"/>
  <c r="BI26" i="7"/>
  <c r="S31" i="11" s="1"/>
  <c r="BG26" i="7"/>
  <c r="S30" i="11" s="1"/>
  <c r="BE26" i="7"/>
  <c r="S29" i="11" s="1"/>
  <c r="BC26" i="7"/>
  <c r="S28" i="11" s="1"/>
  <c r="BA26" i="7"/>
  <c r="S27" i="11" s="1"/>
  <c r="AY26" i="7"/>
  <c r="S26" i="11" s="1"/>
  <c r="AW26" i="7"/>
  <c r="S25" i="11" s="1"/>
  <c r="AU26" i="7"/>
  <c r="S24" i="11" s="1"/>
  <c r="AS26" i="7"/>
  <c r="S23" i="11" s="1"/>
  <c r="AQ26" i="7"/>
  <c r="S22" i="11" s="1"/>
  <c r="AO26" i="7"/>
  <c r="S21" i="11" s="1"/>
  <c r="AM26" i="7"/>
  <c r="S20" i="11" s="1"/>
  <c r="AK26" i="7"/>
  <c r="S19" i="11" s="1"/>
  <c r="AI26" i="7"/>
  <c r="S18" i="11" s="1"/>
  <c r="AG26" i="7"/>
  <c r="S17" i="11" s="1"/>
  <c r="AE26" i="7"/>
  <c r="S16" i="11" s="1"/>
  <c r="AC26" i="7"/>
  <c r="S15" i="11" s="1"/>
  <c r="AA26" i="7"/>
  <c r="S14" i="11" s="1"/>
  <c r="Y26" i="7"/>
  <c r="S13" i="11" s="1"/>
  <c r="W26" i="7"/>
  <c r="S12" i="11" s="1"/>
  <c r="U26" i="7"/>
  <c r="S11" i="11" s="1"/>
  <c r="S26" i="7"/>
  <c r="S10" i="11" s="1"/>
  <c r="Q26" i="7"/>
  <c r="S9" i="11" s="1"/>
  <c r="O26" i="7"/>
  <c r="S8" i="11" s="1"/>
  <c r="M26" i="7"/>
  <c r="S7" i="11" s="1"/>
  <c r="K26" i="7"/>
  <c r="S6" i="11" s="1"/>
  <c r="I26" i="7"/>
  <c r="G26" i="7"/>
  <c r="S4" i="11" s="1"/>
  <c r="E26" i="7"/>
  <c r="S3" i="11" s="1"/>
  <c r="C26" i="7"/>
  <c r="BX26" i="7" s="1"/>
  <c r="BW25" i="7"/>
  <c r="BU25" i="7"/>
  <c r="BS25" i="7"/>
  <c r="BM25" i="7"/>
  <c r="BN25" i="7" s="1"/>
  <c r="BL25" i="7"/>
  <c r="BK25" i="7"/>
  <c r="BI25" i="7"/>
  <c r="R31" i="11" s="1"/>
  <c r="BG25" i="7"/>
  <c r="R30" i="11" s="1"/>
  <c r="BE25" i="7"/>
  <c r="R29" i="11" s="1"/>
  <c r="BC25" i="7"/>
  <c r="R28" i="11" s="1"/>
  <c r="BA25" i="7"/>
  <c r="R27" i="11" s="1"/>
  <c r="AY25" i="7"/>
  <c r="R26" i="11" s="1"/>
  <c r="AW25" i="7"/>
  <c r="R25" i="11" s="1"/>
  <c r="AU25" i="7"/>
  <c r="R24" i="11" s="1"/>
  <c r="AS25" i="7"/>
  <c r="R23" i="11" s="1"/>
  <c r="AQ25" i="7"/>
  <c r="R22" i="11" s="1"/>
  <c r="AO25" i="7"/>
  <c r="R21" i="11" s="1"/>
  <c r="AM25" i="7"/>
  <c r="R20" i="11" s="1"/>
  <c r="AK25" i="7"/>
  <c r="R19" i="11" s="1"/>
  <c r="AI25" i="7"/>
  <c r="R18" i="11" s="1"/>
  <c r="AG25" i="7"/>
  <c r="R17" i="11" s="1"/>
  <c r="AE25" i="7"/>
  <c r="R16" i="11" s="1"/>
  <c r="AC25" i="7"/>
  <c r="R15" i="11" s="1"/>
  <c r="AA25" i="7"/>
  <c r="R14" i="11" s="1"/>
  <c r="Y25" i="7"/>
  <c r="R13" i="11" s="1"/>
  <c r="W25" i="7"/>
  <c r="R12" i="11" s="1"/>
  <c r="U25" i="7"/>
  <c r="R11" i="11" s="1"/>
  <c r="S25" i="7"/>
  <c r="R10" i="11" s="1"/>
  <c r="Q25" i="7"/>
  <c r="O25" i="7"/>
  <c r="R8" i="11" s="1"/>
  <c r="M25" i="7"/>
  <c r="R7" i="11" s="1"/>
  <c r="K25" i="7"/>
  <c r="R6" i="11" s="1"/>
  <c r="I25" i="7"/>
  <c r="R5" i="11" s="1"/>
  <c r="G25" i="7"/>
  <c r="R4" i="11" s="1"/>
  <c r="E25" i="7"/>
  <c r="R3" i="11" s="1"/>
  <c r="C25" i="7"/>
  <c r="BW24" i="7"/>
  <c r="BU24" i="7"/>
  <c r="BS24" i="7"/>
  <c r="BM24" i="7"/>
  <c r="BN24" i="7" s="1"/>
  <c r="BL24" i="7"/>
  <c r="BK24" i="7"/>
  <c r="BI24" i="7"/>
  <c r="Q31" i="11" s="1"/>
  <c r="BG24" i="7"/>
  <c r="Q30" i="11" s="1"/>
  <c r="BE24" i="7"/>
  <c r="Q29" i="11" s="1"/>
  <c r="BC24" i="7"/>
  <c r="Q28" i="11" s="1"/>
  <c r="BA24" i="7"/>
  <c r="Q27" i="11" s="1"/>
  <c r="AY24" i="7"/>
  <c r="Q26" i="11" s="1"/>
  <c r="AW24" i="7"/>
  <c r="Q25" i="11" s="1"/>
  <c r="AU24" i="7"/>
  <c r="Q24" i="11" s="1"/>
  <c r="AS24" i="7"/>
  <c r="Q23" i="11" s="1"/>
  <c r="AQ24" i="7"/>
  <c r="Q22" i="11" s="1"/>
  <c r="AO24" i="7"/>
  <c r="Q21" i="11" s="1"/>
  <c r="AM24" i="7"/>
  <c r="Q20" i="11" s="1"/>
  <c r="AK24" i="7"/>
  <c r="Q19" i="11" s="1"/>
  <c r="AI24" i="7"/>
  <c r="Q18" i="11" s="1"/>
  <c r="AG24" i="7"/>
  <c r="Q17" i="11" s="1"/>
  <c r="AE24" i="7"/>
  <c r="Q16" i="11" s="1"/>
  <c r="AC24" i="7"/>
  <c r="Q15" i="11" s="1"/>
  <c r="AA24" i="7"/>
  <c r="Q14" i="11" s="1"/>
  <c r="Y24" i="7"/>
  <c r="Q13" i="11" s="1"/>
  <c r="W24" i="7"/>
  <c r="Q12" i="11" s="1"/>
  <c r="U24" i="7"/>
  <c r="Q11" i="11" s="1"/>
  <c r="S24" i="7"/>
  <c r="Q10" i="11" s="1"/>
  <c r="Q24" i="7"/>
  <c r="Q9" i="11" s="1"/>
  <c r="O24" i="7"/>
  <c r="Q8" i="11" s="1"/>
  <c r="M24" i="7"/>
  <c r="Q7" i="11" s="1"/>
  <c r="K24" i="7"/>
  <c r="Q6" i="11" s="1"/>
  <c r="I24" i="7"/>
  <c r="Q5" i="11" s="1"/>
  <c r="G24" i="7"/>
  <c r="Q4" i="11" s="1"/>
  <c r="E24" i="7"/>
  <c r="Q3" i="11" s="1"/>
  <c r="C24" i="7"/>
  <c r="BX24" i="7" s="1"/>
  <c r="BK23" i="7"/>
  <c r="BR22" i="7"/>
  <c r="BP22" i="7"/>
  <c r="BK22" i="7"/>
  <c r="BH22" i="7"/>
  <c r="U31" i="10" s="1"/>
  <c r="BF22" i="7"/>
  <c r="U30" i="10" s="1"/>
  <c r="BD22" i="7"/>
  <c r="U29" i="10" s="1"/>
  <c r="BB22" i="7"/>
  <c r="U28" i="10" s="1"/>
  <c r="AZ22" i="7"/>
  <c r="U27" i="10" s="1"/>
  <c r="AX22" i="7"/>
  <c r="U26" i="10" s="1"/>
  <c r="AV22" i="7"/>
  <c r="U25" i="10" s="1"/>
  <c r="AT22" i="7"/>
  <c r="U24" i="10" s="1"/>
  <c r="AR22" i="7"/>
  <c r="U23" i="10" s="1"/>
  <c r="AP22" i="7"/>
  <c r="U22" i="10" s="1"/>
  <c r="AN22" i="7"/>
  <c r="U21" i="10" s="1"/>
  <c r="AL22" i="7"/>
  <c r="U20" i="10" s="1"/>
  <c r="AJ22" i="7"/>
  <c r="U19" i="10" s="1"/>
  <c r="AH22" i="7"/>
  <c r="U18" i="10" s="1"/>
  <c r="AF22" i="7"/>
  <c r="U17" i="10" s="1"/>
  <c r="AD22" i="7"/>
  <c r="U16" i="10" s="1"/>
  <c r="AB22" i="7"/>
  <c r="U15" i="10" s="1"/>
  <c r="Z22" i="7"/>
  <c r="U14" i="10" s="1"/>
  <c r="X22" i="7"/>
  <c r="U13" i="10" s="1"/>
  <c r="V22" i="7"/>
  <c r="U12" i="10" s="1"/>
  <c r="T22" i="7"/>
  <c r="U11" i="10" s="1"/>
  <c r="R22" i="7"/>
  <c r="U10" i="10" s="1"/>
  <c r="P22" i="7"/>
  <c r="U9" i="10" s="1"/>
  <c r="N22" i="7"/>
  <c r="U8" i="10" s="1"/>
  <c r="L22" i="7"/>
  <c r="U7" i="10" s="1"/>
  <c r="J22" i="7"/>
  <c r="U6" i="10" s="1"/>
  <c r="H22" i="7"/>
  <c r="U5" i="10" s="1"/>
  <c r="F22" i="7"/>
  <c r="U4" i="10" s="1"/>
  <c r="D22" i="7"/>
  <c r="U3" i="10" s="1"/>
  <c r="B22" i="7"/>
  <c r="U2" i="10" s="1"/>
  <c r="BW21" i="7"/>
  <c r="BU21" i="7"/>
  <c r="BS21" i="7"/>
  <c r="BM21" i="7"/>
  <c r="BN21" i="7" s="1"/>
  <c r="BL21" i="7"/>
  <c r="BK21" i="7"/>
  <c r="BI21" i="7"/>
  <c r="P31" i="11" s="1"/>
  <c r="BG21" i="7"/>
  <c r="P30" i="11" s="1"/>
  <c r="BE21" i="7"/>
  <c r="P29" i="11" s="1"/>
  <c r="BC21" i="7"/>
  <c r="P28" i="11" s="1"/>
  <c r="BA21" i="7"/>
  <c r="P27" i="11" s="1"/>
  <c r="AY21" i="7"/>
  <c r="P26" i="11" s="1"/>
  <c r="AW21" i="7"/>
  <c r="P25" i="11" s="1"/>
  <c r="AU21" i="7"/>
  <c r="P24" i="11" s="1"/>
  <c r="AS21" i="7"/>
  <c r="P23" i="11" s="1"/>
  <c r="AQ21" i="7"/>
  <c r="P22" i="11" s="1"/>
  <c r="AO21" i="7"/>
  <c r="P21" i="11" s="1"/>
  <c r="AM21" i="7"/>
  <c r="P20" i="11" s="1"/>
  <c r="AK21" i="7"/>
  <c r="P19" i="11" s="1"/>
  <c r="AI21" i="7"/>
  <c r="P18" i="11" s="1"/>
  <c r="AG21" i="7"/>
  <c r="P17" i="11" s="1"/>
  <c r="AE21" i="7"/>
  <c r="P16" i="11" s="1"/>
  <c r="AC21" i="7"/>
  <c r="P15" i="11" s="1"/>
  <c r="AA21" i="7"/>
  <c r="P14" i="11" s="1"/>
  <c r="Y21" i="7"/>
  <c r="P13" i="11" s="1"/>
  <c r="W21" i="7"/>
  <c r="P12" i="11" s="1"/>
  <c r="U21" i="7"/>
  <c r="P11" i="11" s="1"/>
  <c r="S21" i="7"/>
  <c r="P10" i="11" s="1"/>
  <c r="Q21" i="7"/>
  <c r="P9" i="11" s="1"/>
  <c r="O21" i="7"/>
  <c r="P8" i="11" s="1"/>
  <c r="M21" i="7"/>
  <c r="P7" i="11" s="1"/>
  <c r="K21" i="7"/>
  <c r="P6" i="11" s="1"/>
  <c r="I21" i="7"/>
  <c r="P5" i="11" s="1"/>
  <c r="G21" i="7"/>
  <c r="P4" i="11" s="1"/>
  <c r="E21" i="7"/>
  <c r="P3" i="11" s="1"/>
  <c r="C21" i="7"/>
  <c r="BW20" i="7"/>
  <c r="BU20" i="7"/>
  <c r="BS20" i="7"/>
  <c r="BM20" i="7"/>
  <c r="BN20" i="7" s="1"/>
  <c r="BL20" i="7"/>
  <c r="BK20" i="7"/>
  <c r="BI20" i="7"/>
  <c r="O31" i="11" s="1"/>
  <c r="BG20" i="7"/>
  <c r="O30" i="11" s="1"/>
  <c r="BE20" i="7"/>
  <c r="O29" i="11" s="1"/>
  <c r="BC20" i="7"/>
  <c r="O28" i="11" s="1"/>
  <c r="BA20" i="7"/>
  <c r="O27" i="11" s="1"/>
  <c r="AY20" i="7"/>
  <c r="O26" i="11" s="1"/>
  <c r="AW20" i="7"/>
  <c r="O25" i="11" s="1"/>
  <c r="AU20" i="7"/>
  <c r="O24" i="11" s="1"/>
  <c r="AS20" i="7"/>
  <c r="O23" i="11" s="1"/>
  <c r="AQ20" i="7"/>
  <c r="O22" i="11" s="1"/>
  <c r="AO20" i="7"/>
  <c r="O21" i="11" s="1"/>
  <c r="AM20" i="7"/>
  <c r="O20" i="11" s="1"/>
  <c r="AK20" i="7"/>
  <c r="O19" i="11" s="1"/>
  <c r="AI20" i="7"/>
  <c r="O18" i="11" s="1"/>
  <c r="AG20" i="7"/>
  <c r="O17" i="11" s="1"/>
  <c r="AE20" i="7"/>
  <c r="O16" i="11" s="1"/>
  <c r="AC20" i="7"/>
  <c r="O15" i="11" s="1"/>
  <c r="AA20" i="7"/>
  <c r="O14" i="11" s="1"/>
  <c r="Y20" i="7"/>
  <c r="O13" i="11" s="1"/>
  <c r="W20" i="7"/>
  <c r="O12" i="11" s="1"/>
  <c r="U20" i="7"/>
  <c r="O11" i="11" s="1"/>
  <c r="S20" i="7"/>
  <c r="O10" i="11" s="1"/>
  <c r="Q20" i="7"/>
  <c r="O9" i="11" s="1"/>
  <c r="O20" i="7"/>
  <c r="O8" i="11" s="1"/>
  <c r="M20" i="7"/>
  <c r="O7" i="11" s="1"/>
  <c r="K20" i="7"/>
  <c r="O6" i="11" s="1"/>
  <c r="I20" i="7"/>
  <c r="O5" i="11" s="1"/>
  <c r="G20" i="7"/>
  <c r="O4" i="11" s="1"/>
  <c r="E20" i="7"/>
  <c r="O3" i="11" s="1"/>
  <c r="C20" i="7"/>
  <c r="BW19" i="7"/>
  <c r="BU19" i="7"/>
  <c r="BS19" i="7"/>
  <c r="BM19" i="7"/>
  <c r="BN19" i="7" s="1"/>
  <c r="BL19" i="7"/>
  <c r="BK19" i="7"/>
  <c r="BI19" i="7"/>
  <c r="N31" i="11" s="1"/>
  <c r="BG19" i="7"/>
  <c r="N30" i="11" s="1"/>
  <c r="BE19" i="7"/>
  <c r="N29" i="11" s="1"/>
  <c r="BC19" i="7"/>
  <c r="N28" i="11" s="1"/>
  <c r="BA19" i="7"/>
  <c r="N27" i="11" s="1"/>
  <c r="AY19" i="7"/>
  <c r="N26" i="11" s="1"/>
  <c r="AW19" i="7"/>
  <c r="N25" i="11" s="1"/>
  <c r="AU19" i="7"/>
  <c r="N24" i="11" s="1"/>
  <c r="AS19" i="7"/>
  <c r="N23" i="11" s="1"/>
  <c r="AQ19" i="7"/>
  <c r="N22" i="11" s="1"/>
  <c r="AO19" i="7"/>
  <c r="N21" i="11" s="1"/>
  <c r="AM19" i="7"/>
  <c r="N20" i="11" s="1"/>
  <c r="AK19" i="7"/>
  <c r="N19" i="11" s="1"/>
  <c r="AI19" i="7"/>
  <c r="N18" i="11" s="1"/>
  <c r="AG19" i="7"/>
  <c r="N17" i="11" s="1"/>
  <c r="AE19" i="7"/>
  <c r="N16" i="11" s="1"/>
  <c r="AC19" i="7"/>
  <c r="N15" i="11" s="1"/>
  <c r="AA19" i="7"/>
  <c r="N14" i="11" s="1"/>
  <c r="Y19" i="7"/>
  <c r="N13" i="11" s="1"/>
  <c r="W19" i="7"/>
  <c r="N12" i="11" s="1"/>
  <c r="U19" i="7"/>
  <c r="N11" i="11" s="1"/>
  <c r="S19" i="7"/>
  <c r="N10" i="11" s="1"/>
  <c r="Q19" i="7"/>
  <c r="N9" i="11" s="1"/>
  <c r="O19" i="7"/>
  <c r="N8" i="11" s="1"/>
  <c r="M19" i="7"/>
  <c r="N7" i="11" s="1"/>
  <c r="K19" i="7"/>
  <c r="N6" i="11" s="1"/>
  <c r="I19" i="7"/>
  <c r="N5" i="11" s="1"/>
  <c r="G19" i="7"/>
  <c r="N4" i="11" s="1"/>
  <c r="E19" i="7"/>
  <c r="N3" i="11" s="1"/>
  <c r="C19" i="7"/>
  <c r="BR18" i="7"/>
  <c r="BP18" i="7"/>
  <c r="BK18" i="7"/>
  <c r="BH18" i="7"/>
  <c r="Q31" i="10" s="1"/>
  <c r="BF18" i="7"/>
  <c r="Q30" i="10" s="1"/>
  <c r="BD18" i="7"/>
  <c r="Q29" i="10" s="1"/>
  <c r="BB18" i="7"/>
  <c r="Q28" i="10" s="1"/>
  <c r="AZ18" i="7"/>
  <c r="Q27" i="10" s="1"/>
  <c r="AX18" i="7"/>
  <c r="Q26" i="10" s="1"/>
  <c r="AV18" i="7"/>
  <c r="Q25" i="10" s="1"/>
  <c r="AT18" i="7"/>
  <c r="Q24" i="10" s="1"/>
  <c r="AR18" i="7"/>
  <c r="Q23" i="10" s="1"/>
  <c r="AP18" i="7"/>
  <c r="Q22" i="10" s="1"/>
  <c r="AN18" i="7"/>
  <c r="Q21" i="10" s="1"/>
  <c r="AL18" i="7"/>
  <c r="Q20" i="10" s="1"/>
  <c r="AJ18" i="7"/>
  <c r="Q19" i="10" s="1"/>
  <c r="AH18" i="7"/>
  <c r="Q18" i="10" s="1"/>
  <c r="AF18" i="7"/>
  <c r="Q17" i="10" s="1"/>
  <c r="AD18" i="7"/>
  <c r="Q16" i="10" s="1"/>
  <c r="AB18" i="7"/>
  <c r="Q15" i="10" s="1"/>
  <c r="Z18" i="7"/>
  <c r="Q14" i="10" s="1"/>
  <c r="X18" i="7"/>
  <c r="Q13" i="10" s="1"/>
  <c r="V18" i="7"/>
  <c r="Q12" i="10" s="1"/>
  <c r="T18" i="7"/>
  <c r="Q11" i="10" s="1"/>
  <c r="R18" i="7"/>
  <c r="Q10" i="10" s="1"/>
  <c r="P18" i="7"/>
  <c r="Q9" i="10" s="1"/>
  <c r="N18" i="7"/>
  <c r="Q8" i="10" s="1"/>
  <c r="L18" i="7"/>
  <c r="Q7" i="10" s="1"/>
  <c r="J18" i="7"/>
  <c r="Q6" i="10" s="1"/>
  <c r="H18" i="7"/>
  <c r="Q5" i="10" s="1"/>
  <c r="F18" i="7"/>
  <c r="Q4" i="10" s="1"/>
  <c r="D18" i="7"/>
  <c r="Q3" i="10" s="1"/>
  <c r="B18" i="7"/>
  <c r="BW17" i="7"/>
  <c r="BU17" i="7"/>
  <c r="BS17" i="7"/>
  <c r="BM17" i="7"/>
  <c r="BN17" i="7" s="1"/>
  <c r="BL17" i="7"/>
  <c r="BK17" i="7"/>
  <c r="BI17" i="7"/>
  <c r="M31" i="11" s="1"/>
  <c r="BG17" i="7"/>
  <c r="M30" i="11" s="1"/>
  <c r="BE17" i="7"/>
  <c r="M29" i="11" s="1"/>
  <c r="BC17" i="7"/>
  <c r="M28" i="11" s="1"/>
  <c r="BA17" i="7"/>
  <c r="M27" i="11" s="1"/>
  <c r="AY17" i="7"/>
  <c r="M26" i="11" s="1"/>
  <c r="AW17" i="7"/>
  <c r="M25" i="11" s="1"/>
  <c r="AU17" i="7"/>
  <c r="M24" i="11" s="1"/>
  <c r="AS17" i="7"/>
  <c r="M23" i="11" s="1"/>
  <c r="AQ17" i="7"/>
  <c r="M22" i="11" s="1"/>
  <c r="AO17" i="7"/>
  <c r="M21" i="11" s="1"/>
  <c r="AM17" i="7"/>
  <c r="M20" i="11" s="1"/>
  <c r="AK17" i="7"/>
  <c r="M19" i="11" s="1"/>
  <c r="AI17" i="7"/>
  <c r="M18" i="11" s="1"/>
  <c r="AG17" i="7"/>
  <c r="M17" i="11" s="1"/>
  <c r="AE17" i="7"/>
  <c r="M16" i="11" s="1"/>
  <c r="AC17" i="7"/>
  <c r="M15" i="11" s="1"/>
  <c r="AA17" i="7"/>
  <c r="M14" i="11" s="1"/>
  <c r="Y17" i="7"/>
  <c r="M13" i="11" s="1"/>
  <c r="W17" i="7"/>
  <c r="M12" i="11" s="1"/>
  <c r="U17" i="7"/>
  <c r="M11" i="11" s="1"/>
  <c r="S17" i="7"/>
  <c r="M10" i="11" s="1"/>
  <c r="Q17" i="7"/>
  <c r="M9" i="11" s="1"/>
  <c r="O17" i="7"/>
  <c r="M8" i="11" s="1"/>
  <c r="M17" i="7"/>
  <c r="M7" i="11" s="1"/>
  <c r="K17" i="7"/>
  <c r="M6" i="11" s="1"/>
  <c r="I17" i="7"/>
  <c r="M5" i="11" s="1"/>
  <c r="G17" i="7"/>
  <c r="M4" i="11" s="1"/>
  <c r="E17" i="7"/>
  <c r="M3" i="11" s="1"/>
  <c r="C17" i="7"/>
  <c r="BW16" i="7"/>
  <c r="BU16" i="7"/>
  <c r="BS16" i="7"/>
  <c r="BM16" i="7"/>
  <c r="BN16" i="7" s="1"/>
  <c r="BL16" i="7"/>
  <c r="BK16" i="7"/>
  <c r="BI16" i="7"/>
  <c r="L31" i="11" s="1"/>
  <c r="BG16" i="7"/>
  <c r="L30" i="11" s="1"/>
  <c r="BE16" i="7"/>
  <c r="L29" i="11" s="1"/>
  <c r="BC16" i="7"/>
  <c r="L28" i="11" s="1"/>
  <c r="BA16" i="7"/>
  <c r="L27" i="11" s="1"/>
  <c r="AY16" i="7"/>
  <c r="L26" i="11" s="1"/>
  <c r="AW16" i="7"/>
  <c r="L25" i="11" s="1"/>
  <c r="AU16" i="7"/>
  <c r="L24" i="11" s="1"/>
  <c r="AS16" i="7"/>
  <c r="L23" i="11" s="1"/>
  <c r="AQ16" i="7"/>
  <c r="L22" i="11" s="1"/>
  <c r="AO16" i="7"/>
  <c r="L21" i="11" s="1"/>
  <c r="AM16" i="7"/>
  <c r="L20" i="11" s="1"/>
  <c r="AK16" i="7"/>
  <c r="L19" i="11" s="1"/>
  <c r="AI16" i="7"/>
  <c r="L18" i="11" s="1"/>
  <c r="AG16" i="7"/>
  <c r="L17" i="11" s="1"/>
  <c r="AE16" i="7"/>
  <c r="L16" i="11" s="1"/>
  <c r="AC16" i="7"/>
  <c r="L15" i="11" s="1"/>
  <c r="AA16" i="7"/>
  <c r="L14" i="11" s="1"/>
  <c r="Y16" i="7"/>
  <c r="L13" i="11" s="1"/>
  <c r="W16" i="7"/>
  <c r="L12" i="11" s="1"/>
  <c r="U16" i="7"/>
  <c r="L11" i="11" s="1"/>
  <c r="S16" i="7"/>
  <c r="L10" i="11" s="1"/>
  <c r="Q16" i="7"/>
  <c r="L9" i="11" s="1"/>
  <c r="O16" i="7"/>
  <c r="L8" i="11" s="1"/>
  <c r="M16" i="7"/>
  <c r="L7" i="11" s="1"/>
  <c r="K16" i="7"/>
  <c r="L6" i="11" s="1"/>
  <c r="I16" i="7"/>
  <c r="L5" i="11" s="1"/>
  <c r="G16" i="7"/>
  <c r="L4" i="11" s="1"/>
  <c r="E16" i="7"/>
  <c r="L3" i="11" s="1"/>
  <c r="C16" i="7"/>
  <c r="BW15" i="7"/>
  <c r="BU15" i="7"/>
  <c r="BS15" i="7"/>
  <c r="BM15" i="7"/>
  <c r="BN15" i="7" s="1"/>
  <c r="BL15" i="7"/>
  <c r="BK15" i="7"/>
  <c r="BI15" i="7"/>
  <c r="K31" i="11" s="1"/>
  <c r="BG15" i="7"/>
  <c r="K30" i="11" s="1"/>
  <c r="BE15" i="7"/>
  <c r="K29" i="11" s="1"/>
  <c r="BC15" i="7"/>
  <c r="K28" i="11" s="1"/>
  <c r="BA15" i="7"/>
  <c r="K27" i="11" s="1"/>
  <c r="AY15" i="7"/>
  <c r="K26" i="11" s="1"/>
  <c r="AW15" i="7"/>
  <c r="K25" i="11" s="1"/>
  <c r="AU15" i="7"/>
  <c r="K24" i="11" s="1"/>
  <c r="AS15" i="7"/>
  <c r="K23" i="11" s="1"/>
  <c r="AQ15" i="7"/>
  <c r="K22" i="11" s="1"/>
  <c r="AO15" i="7"/>
  <c r="K21" i="11" s="1"/>
  <c r="AM15" i="7"/>
  <c r="K20" i="11" s="1"/>
  <c r="AK15" i="7"/>
  <c r="K19" i="11" s="1"/>
  <c r="AI15" i="7"/>
  <c r="K18" i="11" s="1"/>
  <c r="AG15" i="7"/>
  <c r="K17" i="11" s="1"/>
  <c r="AE15" i="7"/>
  <c r="K16" i="11" s="1"/>
  <c r="AC15" i="7"/>
  <c r="K15" i="11" s="1"/>
  <c r="AA15" i="7"/>
  <c r="K14" i="11" s="1"/>
  <c r="Y15" i="7"/>
  <c r="K13" i="11" s="1"/>
  <c r="W15" i="7"/>
  <c r="K12" i="11" s="1"/>
  <c r="U15" i="7"/>
  <c r="K11" i="11" s="1"/>
  <c r="S15" i="7"/>
  <c r="K10" i="11" s="1"/>
  <c r="Q15" i="7"/>
  <c r="K9" i="11" s="1"/>
  <c r="O15" i="7"/>
  <c r="K8" i="11" s="1"/>
  <c r="M15" i="7"/>
  <c r="K7" i="11" s="1"/>
  <c r="K15" i="7"/>
  <c r="K6" i="11" s="1"/>
  <c r="I15" i="7"/>
  <c r="K5" i="11" s="1"/>
  <c r="G15" i="7"/>
  <c r="K4" i="11" s="1"/>
  <c r="E15" i="7"/>
  <c r="K3" i="11" s="1"/>
  <c r="C15" i="7"/>
  <c r="BK14" i="7"/>
  <c r="BR13" i="7"/>
  <c r="BP13" i="7"/>
  <c r="BK13" i="7"/>
  <c r="BH13" i="7"/>
  <c r="M31" i="10" s="1"/>
  <c r="BF13" i="7"/>
  <c r="M30" i="10" s="1"/>
  <c r="BD13" i="7"/>
  <c r="M29" i="10" s="1"/>
  <c r="BB13" i="7"/>
  <c r="M28" i="10" s="1"/>
  <c r="AZ13" i="7"/>
  <c r="M27" i="10" s="1"/>
  <c r="AX13" i="7"/>
  <c r="M26" i="10" s="1"/>
  <c r="AV13" i="7"/>
  <c r="M25" i="10" s="1"/>
  <c r="AT13" i="7"/>
  <c r="M24" i="10" s="1"/>
  <c r="AR13" i="7"/>
  <c r="M23" i="10" s="1"/>
  <c r="AP13" i="7"/>
  <c r="M22" i="10" s="1"/>
  <c r="AN13" i="7"/>
  <c r="M21" i="10" s="1"/>
  <c r="AL13" i="7"/>
  <c r="M20" i="10" s="1"/>
  <c r="AJ13" i="7"/>
  <c r="M19" i="10" s="1"/>
  <c r="AH13" i="7"/>
  <c r="M18" i="10" s="1"/>
  <c r="AF13" i="7"/>
  <c r="M17" i="10" s="1"/>
  <c r="AD13" i="7"/>
  <c r="M16" i="10" s="1"/>
  <c r="AB13" i="7"/>
  <c r="M15" i="10" s="1"/>
  <c r="Z13" i="7"/>
  <c r="M14" i="10" s="1"/>
  <c r="X13" i="7"/>
  <c r="M13" i="10" s="1"/>
  <c r="V13" i="7"/>
  <c r="M12" i="10" s="1"/>
  <c r="T13" i="7"/>
  <c r="M11" i="10" s="1"/>
  <c r="R13" i="7"/>
  <c r="M10" i="10" s="1"/>
  <c r="P13" i="7"/>
  <c r="M9" i="10" s="1"/>
  <c r="N13" i="7"/>
  <c r="M8" i="10" s="1"/>
  <c r="L13" i="7"/>
  <c r="J13" i="7"/>
  <c r="M6" i="10" s="1"/>
  <c r="H13" i="7"/>
  <c r="M5" i="10" s="1"/>
  <c r="F13" i="7"/>
  <c r="M4" i="10" s="1"/>
  <c r="D13" i="7"/>
  <c r="M3" i="10" s="1"/>
  <c r="B13" i="7"/>
  <c r="BR12" i="7"/>
  <c r="BP12" i="7"/>
  <c r="BK12" i="7"/>
  <c r="BH12" i="7"/>
  <c r="L31" i="10" s="1"/>
  <c r="BF12" i="7"/>
  <c r="L30" i="10" s="1"/>
  <c r="BD12" i="7"/>
  <c r="L29" i="10" s="1"/>
  <c r="BB12" i="7"/>
  <c r="L28" i="10" s="1"/>
  <c r="AZ12" i="7"/>
  <c r="L27" i="10" s="1"/>
  <c r="AX12" i="7"/>
  <c r="L26" i="10" s="1"/>
  <c r="AV12" i="7"/>
  <c r="L25" i="10" s="1"/>
  <c r="AT12" i="7"/>
  <c r="L24" i="10" s="1"/>
  <c r="AR12" i="7"/>
  <c r="L23" i="10" s="1"/>
  <c r="AP12" i="7"/>
  <c r="L22" i="10" s="1"/>
  <c r="AN12" i="7"/>
  <c r="L21" i="10" s="1"/>
  <c r="AL12" i="7"/>
  <c r="L20" i="10" s="1"/>
  <c r="AJ12" i="7"/>
  <c r="L19" i="10" s="1"/>
  <c r="AH12" i="7"/>
  <c r="L18" i="10" s="1"/>
  <c r="AF12" i="7"/>
  <c r="L17" i="10" s="1"/>
  <c r="AD12" i="7"/>
  <c r="L16" i="10" s="1"/>
  <c r="AB12" i="7"/>
  <c r="L15" i="10" s="1"/>
  <c r="Z12" i="7"/>
  <c r="L14" i="10" s="1"/>
  <c r="X12" i="7"/>
  <c r="L13" i="10" s="1"/>
  <c r="V12" i="7"/>
  <c r="L12" i="10" s="1"/>
  <c r="T12" i="7"/>
  <c r="L11" i="10" s="1"/>
  <c r="R12" i="7"/>
  <c r="L10" i="10" s="1"/>
  <c r="P12" i="7"/>
  <c r="L9" i="10" s="1"/>
  <c r="N12" i="7"/>
  <c r="L8" i="10" s="1"/>
  <c r="L12" i="7"/>
  <c r="J12" i="7"/>
  <c r="L6" i="10" s="1"/>
  <c r="H12" i="7"/>
  <c r="L5" i="10" s="1"/>
  <c r="F12" i="7"/>
  <c r="L4" i="10" s="1"/>
  <c r="D12" i="7"/>
  <c r="L3" i="10" s="1"/>
  <c r="B12" i="7"/>
  <c r="BW11" i="7"/>
  <c r="BU11" i="7"/>
  <c r="BS11" i="7"/>
  <c r="BM11" i="7"/>
  <c r="BN11" i="7" s="1"/>
  <c r="BL11" i="7"/>
  <c r="BK11" i="7"/>
  <c r="BI11" i="7"/>
  <c r="J31" i="11" s="1"/>
  <c r="BG11" i="7"/>
  <c r="J30" i="11" s="1"/>
  <c r="BE11" i="7"/>
  <c r="J29" i="11" s="1"/>
  <c r="BC11" i="7"/>
  <c r="J28" i="11" s="1"/>
  <c r="BA11" i="7"/>
  <c r="J27" i="11" s="1"/>
  <c r="AY11" i="7"/>
  <c r="J26" i="11" s="1"/>
  <c r="AW11" i="7"/>
  <c r="J25" i="11" s="1"/>
  <c r="AU11" i="7"/>
  <c r="J24" i="11" s="1"/>
  <c r="AS11" i="7"/>
  <c r="J23" i="11" s="1"/>
  <c r="AQ11" i="7"/>
  <c r="J22" i="11" s="1"/>
  <c r="AO11" i="7"/>
  <c r="J21" i="11" s="1"/>
  <c r="AM11" i="7"/>
  <c r="J20" i="11" s="1"/>
  <c r="AK11" i="7"/>
  <c r="J19" i="11" s="1"/>
  <c r="AI11" i="7"/>
  <c r="J18" i="11" s="1"/>
  <c r="AG11" i="7"/>
  <c r="J17" i="11" s="1"/>
  <c r="AE11" i="7"/>
  <c r="J16" i="11" s="1"/>
  <c r="AC11" i="7"/>
  <c r="J15" i="11" s="1"/>
  <c r="AA11" i="7"/>
  <c r="J14" i="11" s="1"/>
  <c r="Y11" i="7"/>
  <c r="J13" i="11" s="1"/>
  <c r="W11" i="7"/>
  <c r="J12" i="11" s="1"/>
  <c r="U11" i="7"/>
  <c r="J11" i="11" s="1"/>
  <c r="S11" i="7"/>
  <c r="J10" i="11" s="1"/>
  <c r="Q11" i="7"/>
  <c r="J9" i="11" s="1"/>
  <c r="O11" i="7"/>
  <c r="J8" i="11" s="1"/>
  <c r="M11" i="7"/>
  <c r="J7" i="11" s="1"/>
  <c r="K11" i="7"/>
  <c r="J6" i="11" s="1"/>
  <c r="I11" i="7"/>
  <c r="J5" i="11" s="1"/>
  <c r="G11" i="7"/>
  <c r="J4" i="11" s="1"/>
  <c r="E11" i="7"/>
  <c r="J3" i="11" s="1"/>
  <c r="C11" i="7"/>
  <c r="BW10" i="7"/>
  <c r="BU10" i="7"/>
  <c r="BS10" i="7"/>
  <c r="BM10" i="7"/>
  <c r="BN10" i="7" s="1"/>
  <c r="BL10" i="7"/>
  <c r="BK10" i="7"/>
  <c r="BI10" i="7"/>
  <c r="I31" i="11" s="1"/>
  <c r="BG10" i="7"/>
  <c r="I30" i="11" s="1"/>
  <c r="BE10" i="7"/>
  <c r="I29" i="11" s="1"/>
  <c r="BC10" i="7"/>
  <c r="I28" i="11" s="1"/>
  <c r="BA10" i="7"/>
  <c r="I27" i="11" s="1"/>
  <c r="AY10" i="7"/>
  <c r="I26" i="11" s="1"/>
  <c r="AW10" i="7"/>
  <c r="I25" i="11" s="1"/>
  <c r="AU10" i="7"/>
  <c r="I24" i="11" s="1"/>
  <c r="AS10" i="7"/>
  <c r="I23" i="11" s="1"/>
  <c r="AQ10" i="7"/>
  <c r="I22" i="11" s="1"/>
  <c r="AO10" i="7"/>
  <c r="I21" i="11" s="1"/>
  <c r="AM10" i="7"/>
  <c r="I20" i="11" s="1"/>
  <c r="AK10" i="7"/>
  <c r="I19" i="11" s="1"/>
  <c r="AI10" i="7"/>
  <c r="I18" i="11" s="1"/>
  <c r="AG10" i="7"/>
  <c r="I17" i="11" s="1"/>
  <c r="AE10" i="7"/>
  <c r="I16" i="11" s="1"/>
  <c r="AC10" i="7"/>
  <c r="I15" i="11" s="1"/>
  <c r="AA10" i="7"/>
  <c r="I14" i="11" s="1"/>
  <c r="Y10" i="7"/>
  <c r="I13" i="11" s="1"/>
  <c r="W10" i="7"/>
  <c r="I12" i="11" s="1"/>
  <c r="U10" i="7"/>
  <c r="I11" i="11" s="1"/>
  <c r="S10" i="7"/>
  <c r="I10" i="11" s="1"/>
  <c r="Q10" i="7"/>
  <c r="I9" i="11" s="1"/>
  <c r="O10" i="7"/>
  <c r="I8" i="11" s="1"/>
  <c r="M10" i="7"/>
  <c r="K10" i="7"/>
  <c r="I6" i="11" s="1"/>
  <c r="I10" i="7"/>
  <c r="I5" i="11" s="1"/>
  <c r="G10" i="7"/>
  <c r="I4" i="11" s="1"/>
  <c r="E10" i="7"/>
  <c r="I3" i="11" s="1"/>
  <c r="C10" i="7"/>
  <c r="BW9" i="7"/>
  <c r="BU9" i="7"/>
  <c r="BS9" i="7"/>
  <c r="BM9" i="7"/>
  <c r="BN9" i="7" s="1"/>
  <c r="BL9" i="7"/>
  <c r="BK9" i="7"/>
  <c r="BI9" i="7"/>
  <c r="H31" i="11" s="1"/>
  <c r="BG9" i="7"/>
  <c r="H30" i="11" s="1"/>
  <c r="BE9" i="7"/>
  <c r="H29" i="11" s="1"/>
  <c r="BC9" i="7"/>
  <c r="H28" i="11" s="1"/>
  <c r="BA9" i="7"/>
  <c r="H27" i="11" s="1"/>
  <c r="AY9" i="7"/>
  <c r="H26" i="11" s="1"/>
  <c r="AW9" i="7"/>
  <c r="H25" i="11" s="1"/>
  <c r="AU9" i="7"/>
  <c r="H24" i="11" s="1"/>
  <c r="AS9" i="7"/>
  <c r="H23" i="11" s="1"/>
  <c r="AQ9" i="7"/>
  <c r="H22" i="11" s="1"/>
  <c r="AO9" i="7"/>
  <c r="H21" i="11" s="1"/>
  <c r="AM9" i="7"/>
  <c r="H20" i="11" s="1"/>
  <c r="AK9" i="7"/>
  <c r="H19" i="11" s="1"/>
  <c r="AI9" i="7"/>
  <c r="H18" i="11" s="1"/>
  <c r="AG9" i="7"/>
  <c r="H17" i="11" s="1"/>
  <c r="AE9" i="7"/>
  <c r="H16" i="11" s="1"/>
  <c r="AC9" i="7"/>
  <c r="H15" i="11" s="1"/>
  <c r="AA9" i="7"/>
  <c r="H14" i="11" s="1"/>
  <c r="Y9" i="7"/>
  <c r="H13" i="11" s="1"/>
  <c r="W9" i="7"/>
  <c r="H12" i="11" s="1"/>
  <c r="U9" i="7"/>
  <c r="H11" i="11" s="1"/>
  <c r="S9" i="7"/>
  <c r="H10" i="11" s="1"/>
  <c r="Q9" i="7"/>
  <c r="H9" i="11" s="1"/>
  <c r="O9" i="7"/>
  <c r="H8" i="11" s="1"/>
  <c r="M9" i="7"/>
  <c r="H7" i="11" s="1"/>
  <c r="K9" i="7"/>
  <c r="H6" i="11" s="1"/>
  <c r="I9" i="7"/>
  <c r="H5" i="11" s="1"/>
  <c r="G9" i="7"/>
  <c r="H4" i="11" s="1"/>
  <c r="E9" i="7"/>
  <c r="C9" i="7"/>
  <c r="BW8" i="7"/>
  <c r="BU8" i="7"/>
  <c r="BS8" i="7"/>
  <c r="BM8" i="7"/>
  <c r="BN8" i="7" s="1"/>
  <c r="BL8" i="7"/>
  <c r="BK8" i="7"/>
  <c r="BI8" i="7"/>
  <c r="G31" i="11" s="1"/>
  <c r="BG8" i="7"/>
  <c r="G30" i="11" s="1"/>
  <c r="BE8" i="7"/>
  <c r="G29" i="11" s="1"/>
  <c r="BC8" i="7"/>
  <c r="G28" i="11" s="1"/>
  <c r="BA8" i="7"/>
  <c r="G27" i="11" s="1"/>
  <c r="AY8" i="7"/>
  <c r="G26" i="11" s="1"/>
  <c r="AW8" i="7"/>
  <c r="G25" i="11" s="1"/>
  <c r="AU8" i="7"/>
  <c r="G24" i="11" s="1"/>
  <c r="AS8" i="7"/>
  <c r="G23" i="11" s="1"/>
  <c r="AQ8" i="7"/>
  <c r="G22" i="11" s="1"/>
  <c r="AO8" i="7"/>
  <c r="G21" i="11" s="1"/>
  <c r="AM8" i="7"/>
  <c r="G20" i="11" s="1"/>
  <c r="AK8" i="7"/>
  <c r="G19" i="11" s="1"/>
  <c r="AI8" i="7"/>
  <c r="G18" i="11" s="1"/>
  <c r="AG8" i="7"/>
  <c r="G17" i="11" s="1"/>
  <c r="AE8" i="7"/>
  <c r="G16" i="11" s="1"/>
  <c r="AC8" i="7"/>
  <c r="G15" i="11" s="1"/>
  <c r="AA8" i="7"/>
  <c r="G14" i="11" s="1"/>
  <c r="Y8" i="7"/>
  <c r="G13" i="11" s="1"/>
  <c r="W8" i="7"/>
  <c r="G12" i="11" s="1"/>
  <c r="U8" i="7"/>
  <c r="G11" i="11" s="1"/>
  <c r="S8" i="7"/>
  <c r="G10" i="11" s="1"/>
  <c r="Q8" i="7"/>
  <c r="G9" i="11" s="1"/>
  <c r="O8" i="7"/>
  <c r="G8" i="11" s="1"/>
  <c r="M8" i="7"/>
  <c r="K8" i="7"/>
  <c r="G6" i="11" s="1"/>
  <c r="I8" i="7"/>
  <c r="G5" i="11" s="1"/>
  <c r="G8" i="7"/>
  <c r="G4" i="11" s="1"/>
  <c r="E8" i="7"/>
  <c r="G3" i="11" s="1"/>
  <c r="C8" i="7"/>
  <c r="BW7" i="7"/>
  <c r="BU7" i="7"/>
  <c r="BS7" i="7"/>
  <c r="BR7" i="7"/>
  <c r="BP7" i="7"/>
  <c r="BM7" i="7"/>
  <c r="BN7" i="7" s="1"/>
  <c r="BL7" i="7"/>
  <c r="BK7" i="7"/>
  <c r="BK6" i="7"/>
  <c r="BW5" i="7"/>
  <c r="BU5" i="7"/>
  <c r="BS5" i="7"/>
  <c r="BM5" i="7"/>
  <c r="BN5" i="7" s="1"/>
  <c r="BL5" i="7"/>
  <c r="BK5" i="7"/>
  <c r="BI5" i="7"/>
  <c r="F31" i="11" s="1"/>
  <c r="BG5" i="7"/>
  <c r="F30" i="11" s="1"/>
  <c r="BE5" i="7"/>
  <c r="F29" i="11" s="1"/>
  <c r="BC5" i="7"/>
  <c r="F28" i="11" s="1"/>
  <c r="BA5" i="7"/>
  <c r="F27" i="11" s="1"/>
  <c r="AY5" i="7"/>
  <c r="F26" i="11" s="1"/>
  <c r="AW5" i="7"/>
  <c r="F25" i="11" s="1"/>
  <c r="AU5" i="7"/>
  <c r="F24" i="11" s="1"/>
  <c r="AS5" i="7"/>
  <c r="F23" i="11" s="1"/>
  <c r="AQ5" i="7"/>
  <c r="F22" i="11" s="1"/>
  <c r="AO5" i="7"/>
  <c r="F21" i="11" s="1"/>
  <c r="AM5" i="7"/>
  <c r="F20" i="11" s="1"/>
  <c r="AK5" i="7"/>
  <c r="F19" i="11" s="1"/>
  <c r="AI5" i="7"/>
  <c r="F18" i="11" s="1"/>
  <c r="AG5" i="7"/>
  <c r="F17" i="11" s="1"/>
  <c r="AE5" i="7"/>
  <c r="F16" i="11" s="1"/>
  <c r="AC5" i="7"/>
  <c r="F15" i="11" s="1"/>
  <c r="AA5" i="7"/>
  <c r="F14" i="11" s="1"/>
  <c r="Y5" i="7"/>
  <c r="F13" i="11" s="1"/>
  <c r="W5" i="7"/>
  <c r="F12" i="11" s="1"/>
  <c r="U5" i="7"/>
  <c r="F11" i="11" s="1"/>
  <c r="S5" i="7"/>
  <c r="F10" i="11" s="1"/>
  <c r="Q5" i="7"/>
  <c r="F9" i="11" s="1"/>
  <c r="O5" i="7"/>
  <c r="F8" i="11" s="1"/>
  <c r="M5" i="7"/>
  <c r="F7" i="11" s="1"/>
  <c r="K5" i="7"/>
  <c r="F6" i="11" s="1"/>
  <c r="I5" i="7"/>
  <c r="F5" i="11" s="1"/>
  <c r="G5" i="7"/>
  <c r="F4" i="11" s="1"/>
  <c r="E5" i="7"/>
  <c r="F3" i="11" s="1"/>
  <c r="C5" i="7"/>
  <c r="BW4" i="7"/>
  <c r="BU4" i="7"/>
  <c r="BS4" i="7"/>
  <c r="BM4" i="7"/>
  <c r="BN4" i="7" s="1"/>
  <c r="BL4" i="7"/>
  <c r="BK4" i="7"/>
  <c r="BI4" i="7"/>
  <c r="E31" i="11" s="1"/>
  <c r="BG4" i="7"/>
  <c r="E30" i="11" s="1"/>
  <c r="BE4" i="7"/>
  <c r="E29" i="11" s="1"/>
  <c r="BC4" i="7"/>
  <c r="E28" i="11" s="1"/>
  <c r="BA4" i="7"/>
  <c r="E27" i="11" s="1"/>
  <c r="AY4" i="7"/>
  <c r="E26" i="11" s="1"/>
  <c r="AW4" i="7"/>
  <c r="E25" i="11" s="1"/>
  <c r="AU4" i="7"/>
  <c r="E24" i="11" s="1"/>
  <c r="AS4" i="7"/>
  <c r="E23" i="11" s="1"/>
  <c r="AQ4" i="7"/>
  <c r="E22" i="11" s="1"/>
  <c r="AO4" i="7"/>
  <c r="E21" i="11" s="1"/>
  <c r="AM4" i="7"/>
  <c r="E20" i="11" s="1"/>
  <c r="AK4" i="7"/>
  <c r="E19" i="11" s="1"/>
  <c r="AI4" i="7"/>
  <c r="E18" i="11" s="1"/>
  <c r="AG4" i="7"/>
  <c r="E17" i="11" s="1"/>
  <c r="AE4" i="7"/>
  <c r="E16" i="11" s="1"/>
  <c r="AC4" i="7"/>
  <c r="E15" i="11" s="1"/>
  <c r="AA4" i="7"/>
  <c r="E14" i="11" s="1"/>
  <c r="Y4" i="7"/>
  <c r="E13" i="11" s="1"/>
  <c r="W4" i="7"/>
  <c r="E12" i="11" s="1"/>
  <c r="U4" i="7"/>
  <c r="E11" i="11" s="1"/>
  <c r="S4" i="7"/>
  <c r="E10" i="11" s="1"/>
  <c r="Q4" i="7"/>
  <c r="E9" i="11" s="1"/>
  <c r="O4" i="7"/>
  <c r="E8" i="11" s="1"/>
  <c r="M4" i="7"/>
  <c r="E7" i="11" s="1"/>
  <c r="K4" i="7"/>
  <c r="E6" i="11" s="1"/>
  <c r="I4" i="7"/>
  <c r="E5" i="11" s="1"/>
  <c r="G4" i="7"/>
  <c r="E4" i="11" s="1"/>
  <c r="E4" i="7"/>
  <c r="E3" i="11" s="1"/>
  <c r="C4" i="7"/>
  <c r="BW3" i="7"/>
  <c r="BU3" i="7"/>
  <c r="BS3" i="7"/>
  <c r="BM3" i="7"/>
  <c r="BN3" i="7" s="1"/>
  <c r="BL3" i="7"/>
  <c r="BK3" i="7"/>
  <c r="BI3" i="7"/>
  <c r="D31" i="11" s="1"/>
  <c r="BG3" i="7"/>
  <c r="D30" i="11" s="1"/>
  <c r="BE3" i="7"/>
  <c r="D29" i="11" s="1"/>
  <c r="BC3" i="7"/>
  <c r="D28" i="11" s="1"/>
  <c r="BA3" i="7"/>
  <c r="D27" i="11" s="1"/>
  <c r="AY3" i="7"/>
  <c r="D26" i="11" s="1"/>
  <c r="AW3" i="7"/>
  <c r="D25" i="11" s="1"/>
  <c r="AU3" i="7"/>
  <c r="D24" i="11" s="1"/>
  <c r="AS3" i="7"/>
  <c r="D23" i="11" s="1"/>
  <c r="AQ3" i="7"/>
  <c r="D22" i="11" s="1"/>
  <c r="AO3" i="7"/>
  <c r="D21" i="11" s="1"/>
  <c r="AM3" i="7"/>
  <c r="D20" i="11" s="1"/>
  <c r="AK3" i="7"/>
  <c r="D19" i="11" s="1"/>
  <c r="AI3" i="7"/>
  <c r="D18" i="11" s="1"/>
  <c r="AG3" i="7"/>
  <c r="D17" i="11" s="1"/>
  <c r="AE3" i="7"/>
  <c r="D16" i="11" s="1"/>
  <c r="AC3" i="7"/>
  <c r="D15" i="11" s="1"/>
  <c r="AA3" i="7"/>
  <c r="D14" i="11" s="1"/>
  <c r="Y3" i="7"/>
  <c r="D13" i="11" s="1"/>
  <c r="W3" i="7"/>
  <c r="D12" i="11" s="1"/>
  <c r="U3" i="7"/>
  <c r="D11" i="11" s="1"/>
  <c r="S3" i="7"/>
  <c r="D10" i="11" s="1"/>
  <c r="Q3" i="7"/>
  <c r="D9" i="11" s="1"/>
  <c r="O3" i="7"/>
  <c r="D8" i="11" s="1"/>
  <c r="M3" i="7"/>
  <c r="D7" i="11" s="1"/>
  <c r="K3" i="7"/>
  <c r="D6" i="11" s="1"/>
  <c r="I3" i="7"/>
  <c r="D5" i="11" s="1"/>
  <c r="G3" i="7"/>
  <c r="D4" i="11" s="1"/>
  <c r="E3" i="7"/>
  <c r="D3" i="11" s="1"/>
  <c r="C3" i="7"/>
  <c r="AR2" i="5"/>
  <c r="AR3" i="5"/>
  <c r="AR4" i="5"/>
  <c r="AR5" i="5"/>
  <c r="AR6" i="5"/>
  <c r="AR7" i="5"/>
  <c r="AR8" i="5"/>
  <c r="AR9" i="5"/>
  <c r="AR10" i="5"/>
  <c r="AR11" i="5"/>
  <c r="AR12" i="5"/>
  <c r="AR13" i="5"/>
  <c r="AR14" i="5"/>
  <c r="AR15" i="5"/>
  <c r="AR16" i="5"/>
  <c r="AR17" i="5"/>
  <c r="AR18" i="5"/>
  <c r="AR19" i="5"/>
  <c r="AR20" i="5"/>
  <c r="AR21" i="5"/>
  <c r="AR22" i="5"/>
  <c r="AR23" i="5"/>
  <c r="AR24" i="5"/>
  <c r="AR25" i="5"/>
  <c r="AQ2" i="5"/>
  <c r="AQ3" i="5"/>
  <c r="AQ4" i="5"/>
  <c r="AQ5" i="5"/>
  <c r="AQ6" i="5"/>
  <c r="AQ7" i="5"/>
  <c r="AQ8" i="5"/>
  <c r="AQ9" i="5"/>
  <c r="AQ10" i="5"/>
  <c r="AQ11" i="5"/>
  <c r="AQ12" i="5"/>
  <c r="AQ13" i="5"/>
  <c r="AQ14" i="5"/>
  <c r="AQ15" i="5"/>
  <c r="AQ16" i="5"/>
  <c r="AQ17" i="5"/>
  <c r="AQ18" i="5"/>
  <c r="AQ19" i="5"/>
  <c r="AQ20" i="5"/>
  <c r="AQ21" i="5"/>
  <c r="AQ22" i="5"/>
  <c r="AQ23" i="5"/>
  <c r="AQ24" i="5"/>
  <c r="AQ25" i="5"/>
  <c r="AP2" i="5"/>
  <c r="AP3" i="5"/>
  <c r="AP4" i="5"/>
  <c r="AP5" i="5"/>
  <c r="AP6" i="5"/>
  <c r="AP7" i="5"/>
  <c r="AP8" i="5"/>
  <c r="AP9" i="5"/>
  <c r="AP10" i="5"/>
  <c r="AP11" i="5"/>
  <c r="AP12" i="5"/>
  <c r="AP13" i="5"/>
  <c r="AP14" i="5"/>
  <c r="AP15" i="5"/>
  <c r="AP16" i="5"/>
  <c r="AP17" i="5"/>
  <c r="AP18" i="5"/>
  <c r="AP19" i="5"/>
  <c r="AP20" i="5"/>
  <c r="AP21" i="5"/>
  <c r="AP22" i="5"/>
  <c r="AP23" i="5"/>
  <c r="AP24" i="5"/>
  <c r="AP25" i="5"/>
  <c r="AN2" i="5"/>
  <c r="AN3" i="5"/>
  <c r="AN4" i="5"/>
  <c r="AN5" i="5"/>
  <c r="AN6" i="5"/>
  <c r="AN7" i="5"/>
  <c r="AN8" i="5"/>
  <c r="AN9" i="5"/>
  <c r="AN10" i="5"/>
  <c r="AN11" i="5"/>
  <c r="AN12" i="5"/>
  <c r="AN13" i="5"/>
  <c r="AN14" i="5"/>
  <c r="AN15" i="5"/>
  <c r="AN16" i="5"/>
  <c r="AN17" i="5"/>
  <c r="AN18" i="5"/>
  <c r="AN19" i="5"/>
  <c r="AN20" i="5"/>
  <c r="AN21" i="5"/>
  <c r="AN22" i="5"/>
  <c r="AN23" i="5"/>
  <c r="AN24" i="5"/>
  <c r="AN25" i="5"/>
  <c r="AM2" i="5"/>
  <c r="AM3" i="5"/>
  <c r="AM4" i="5"/>
  <c r="AM5" i="5"/>
  <c r="AM6" i="5"/>
  <c r="AM7" i="5"/>
  <c r="AM8" i="5"/>
  <c r="AM9" i="5"/>
  <c r="AM10" i="5"/>
  <c r="AM11" i="5"/>
  <c r="AM12" i="5"/>
  <c r="AM13" i="5"/>
  <c r="AM14" i="5"/>
  <c r="AM15" i="5"/>
  <c r="AM16" i="5"/>
  <c r="AM17" i="5"/>
  <c r="AM18" i="5"/>
  <c r="AM19" i="5"/>
  <c r="AM20" i="5"/>
  <c r="AM21" i="5"/>
  <c r="AM22" i="5"/>
  <c r="AM23" i="5"/>
  <c r="AM24" i="5"/>
  <c r="AM25" i="5"/>
  <c r="AL2" i="5"/>
  <c r="AL3" i="5"/>
  <c r="AL4" i="5"/>
  <c r="AL5" i="5"/>
  <c r="AL6" i="5"/>
  <c r="AL7" i="5"/>
  <c r="AL8" i="5"/>
  <c r="AL9" i="5"/>
  <c r="AL10" i="5"/>
  <c r="AL11" i="5"/>
  <c r="AL12" i="5"/>
  <c r="AL13" i="5"/>
  <c r="AL14" i="5"/>
  <c r="AL15" i="5"/>
  <c r="AL16" i="5"/>
  <c r="AL17" i="5"/>
  <c r="AL18" i="5"/>
  <c r="AL19" i="5"/>
  <c r="AL20" i="5"/>
  <c r="AL21" i="5"/>
  <c r="AL22" i="5"/>
  <c r="AL23" i="5"/>
  <c r="AL24" i="5"/>
  <c r="AL25" i="5"/>
  <c r="AJ2" i="5"/>
  <c r="AJ3" i="5"/>
  <c r="AJ4" i="5"/>
  <c r="AJ5" i="5"/>
  <c r="AJ6" i="5"/>
  <c r="AJ7" i="5"/>
  <c r="AJ8" i="5"/>
  <c r="AJ9" i="5"/>
  <c r="AJ10" i="5"/>
  <c r="AJ11" i="5"/>
  <c r="AJ12" i="5"/>
  <c r="AJ13" i="5"/>
  <c r="AJ14" i="5"/>
  <c r="AJ15" i="5"/>
  <c r="AJ16" i="5"/>
  <c r="AJ17" i="5"/>
  <c r="AJ18" i="5"/>
  <c r="AJ19" i="5"/>
  <c r="AJ20" i="5"/>
  <c r="AJ21" i="5"/>
  <c r="AJ22" i="5"/>
  <c r="AJ23" i="5"/>
  <c r="AJ24" i="5"/>
  <c r="AJ25" i="5"/>
  <c r="AI2" i="5"/>
  <c r="AI3" i="5"/>
  <c r="AI4" i="5"/>
  <c r="AI5" i="5"/>
  <c r="AI6" i="5"/>
  <c r="AI7" i="5"/>
  <c r="AI8" i="5"/>
  <c r="AI9" i="5"/>
  <c r="AI10" i="5"/>
  <c r="AI11" i="5"/>
  <c r="AI12" i="5"/>
  <c r="AI13" i="5"/>
  <c r="AI14" i="5"/>
  <c r="AI15" i="5"/>
  <c r="AI16" i="5"/>
  <c r="AI17" i="5"/>
  <c r="AI18" i="5"/>
  <c r="AI19" i="5"/>
  <c r="AI20" i="5"/>
  <c r="AI21" i="5"/>
  <c r="AI22" i="5"/>
  <c r="AI23" i="5"/>
  <c r="AI24" i="5"/>
  <c r="AI25" i="5"/>
  <c r="AH2" i="5"/>
  <c r="AH3" i="5"/>
  <c r="AH4" i="5"/>
  <c r="AH5" i="5"/>
  <c r="AH6" i="5"/>
  <c r="AH7" i="5"/>
  <c r="AH8" i="5"/>
  <c r="AH9" i="5"/>
  <c r="AH10" i="5"/>
  <c r="AH11" i="5"/>
  <c r="AH12" i="5"/>
  <c r="AH13" i="5"/>
  <c r="AH14" i="5"/>
  <c r="AH15" i="5"/>
  <c r="AH16" i="5"/>
  <c r="AH17" i="5"/>
  <c r="AH18" i="5"/>
  <c r="AH19" i="5"/>
  <c r="AH20" i="5"/>
  <c r="AH21" i="5"/>
  <c r="AH22" i="5"/>
  <c r="AH23" i="5"/>
  <c r="AH24" i="5"/>
  <c r="AH25" i="5"/>
  <c r="AF2" i="5"/>
  <c r="AF3" i="5"/>
  <c r="AF4" i="5"/>
  <c r="AF5" i="5"/>
  <c r="AF6" i="5"/>
  <c r="AF7" i="5"/>
  <c r="AF8" i="5"/>
  <c r="AF9" i="5"/>
  <c r="AF10" i="5"/>
  <c r="AF11" i="5"/>
  <c r="AF12" i="5"/>
  <c r="AF13" i="5"/>
  <c r="AF14" i="5"/>
  <c r="AF15" i="5"/>
  <c r="AF16" i="5"/>
  <c r="AF17" i="5"/>
  <c r="AF18" i="5"/>
  <c r="AF19" i="5"/>
  <c r="AF20" i="5"/>
  <c r="AF21" i="5"/>
  <c r="AF22" i="5"/>
  <c r="AF23" i="5"/>
  <c r="AF24" i="5"/>
  <c r="AF25" i="5"/>
  <c r="AE2" i="5"/>
  <c r="AE3" i="5"/>
  <c r="AE4" i="5"/>
  <c r="AE5" i="5"/>
  <c r="AE6" i="5"/>
  <c r="AE7" i="5"/>
  <c r="AE8" i="5"/>
  <c r="AE9" i="5"/>
  <c r="AE10" i="5"/>
  <c r="AE11" i="5"/>
  <c r="AE12" i="5"/>
  <c r="AE13" i="5"/>
  <c r="AE14" i="5"/>
  <c r="AE15" i="5"/>
  <c r="AE16" i="5"/>
  <c r="AE17" i="5"/>
  <c r="AE18" i="5"/>
  <c r="AE19" i="5"/>
  <c r="AE20" i="5"/>
  <c r="AE21" i="5"/>
  <c r="AE22" i="5"/>
  <c r="AE23" i="5"/>
  <c r="AE24" i="5"/>
  <c r="AE25" i="5"/>
  <c r="AD2" i="5"/>
  <c r="AD3" i="5"/>
  <c r="AD4" i="5"/>
  <c r="AD5" i="5"/>
  <c r="AD6" i="5"/>
  <c r="AD7" i="5"/>
  <c r="AD8" i="5"/>
  <c r="AD9" i="5"/>
  <c r="AD10" i="5"/>
  <c r="AD11" i="5"/>
  <c r="AD12" i="5"/>
  <c r="AD13" i="5"/>
  <c r="AD14" i="5"/>
  <c r="AD15" i="5"/>
  <c r="AD16" i="5"/>
  <c r="AD17" i="5"/>
  <c r="AD18" i="5"/>
  <c r="AD19" i="5"/>
  <c r="AD20" i="5"/>
  <c r="AD21" i="5"/>
  <c r="AD22" i="5"/>
  <c r="AD23" i="5"/>
  <c r="AD24" i="5"/>
  <c r="AD25" i="5"/>
  <c r="AB2" i="5"/>
  <c r="AB3" i="5"/>
  <c r="AB4" i="5"/>
  <c r="AB5" i="5"/>
  <c r="AB6" i="5"/>
  <c r="AB7" i="5"/>
  <c r="AB8" i="5"/>
  <c r="AB9" i="5"/>
  <c r="AB10" i="5"/>
  <c r="AB11" i="5"/>
  <c r="AB12" i="5"/>
  <c r="AB13" i="5"/>
  <c r="AB14" i="5"/>
  <c r="AB15" i="5"/>
  <c r="AB16" i="5"/>
  <c r="AB17" i="5"/>
  <c r="AB18" i="5"/>
  <c r="AB19" i="5"/>
  <c r="AB20" i="5"/>
  <c r="AB21" i="5"/>
  <c r="AB22" i="5"/>
  <c r="AB23" i="5"/>
  <c r="AB24" i="5"/>
  <c r="AB25" i="5"/>
  <c r="AA2" i="5"/>
  <c r="AA3" i="5"/>
  <c r="AA4" i="5"/>
  <c r="AA5" i="5"/>
  <c r="AA6" i="5"/>
  <c r="AA7" i="5"/>
  <c r="AA8" i="5"/>
  <c r="AA9" i="5"/>
  <c r="AA10" i="5"/>
  <c r="AA11" i="5"/>
  <c r="AA12" i="5"/>
  <c r="AA13" i="5"/>
  <c r="AA14" i="5"/>
  <c r="AA15" i="5"/>
  <c r="AA16" i="5"/>
  <c r="AA17" i="5"/>
  <c r="AA18" i="5"/>
  <c r="AA19" i="5"/>
  <c r="AA20" i="5"/>
  <c r="AA21" i="5"/>
  <c r="AA22" i="5"/>
  <c r="AA23" i="5"/>
  <c r="AA24" i="5"/>
  <c r="AA25" i="5"/>
  <c r="Z2" i="5"/>
  <c r="Z3" i="5"/>
  <c r="Z4" i="5"/>
  <c r="Z5" i="5"/>
  <c r="Z6" i="5"/>
  <c r="Z7" i="5"/>
  <c r="Z8" i="5"/>
  <c r="Z9" i="5"/>
  <c r="Z10" i="5"/>
  <c r="Z11" i="5"/>
  <c r="Z12" i="5"/>
  <c r="Z13" i="5"/>
  <c r="Z14" i="5"/>
  <c r="Z15" i="5"/>
  <c r="Z16" i="5"/>
  <c r="Z17" i="5"/>
  <c r="Z18" i="5"/>
  <c r="Z19" i="5"/>
  <c r="Z20" i="5"/>
  <c r="Z21" i="5"/>
  <c r="Z22" i="5"/>
  <c r="Z23" i="5"/>
  <c r="Z24" i="5"/>
  <c r="Z25" i="5"/>
  <c r="X2" i="5"/>
  <c r="X3" i="5"/>
  <c r="X4" i="5"/>
  <c r="X5" i="5"/>
  <c r="X6" i="5"/>
  <c r="X7" i="5"/>
  <c r="X8" i="5"/>
  <c r="X9" i="5"/>
  <c r="X10" i="5"/>
  <c r="X11" i="5"/>
  <c r="X12" i="5"/>
  <c r="X13" i="5"/>
  <c r="X14" i="5"/>
  <c r="X15" i="5"/>
  <c r="X16" i="5"/>
  <c r="X17" i="5"/>
  <c r="X18" i="5"/>
  <c r="X19" i="5"/>
  <c r="X20" i="5"/>
  <c r="X21" i="5"/>
  <c r="X22" i="5"/>
  <c r="X23" i="5"/>
  <c r="X24" i="5"/>
  <c r="X25" i="5"/>
  <c r="W2" i="5"/>
  <c r="W3" i="5"/>
  <c r="W4" i="5"/>
  <c r="W5" i="5"/>
  <c r="W6" i="5"/>
  <c r="W7" i="5"/>
  <c r="W8" i="5"/>
  <c r="W9" i="5"/>
  <c r="W10" i="5"/>
  <c r="W11" i="5"/>
  <c r="W12" i="5"/>
  <c r="W13" i="5"/>
  <c r="W14" i="5"/>
  <c r="W15" i="5"/>
  <c r="W16" i="5"/>
  <c r="W17" i="5"/>
  <c r="W18" i="5"/>
  <c r="W19" i="5"/>
  <c r="W20" i="5"/>
  <c r="W21" i="5"/>
  <c r="W22" i="5"/>
  <c r="W23" i="5"/>
  <c r="W24" i="5"/>
  <c r="W25" i="5"/>
  <c r="V2" i="5"/>
  <c r="V3" i="5"/>
  <c r="V4" i="5"/>
  <c r="V5" i="5"/>
  <c r="V6" i="5"/>
  <c r="V7" i="5"/>
  <c r="V8" i="5"/>
  <c r="V9" i="5"/>
  <c r="V10" i="5"/>
  <c r="V11" i="5"/>
  <c r="V12" i="5"/>
  <c r="V13" i="5"/>
  <c r="V14" i="5"/>
  <c r="V15" i="5"/>
  <c r="V16" i="5"/>
  <c r="V17" i="5"/>
  <c r="V18" i="5"/>
  <c r="V19" i="5"/>
  <c r="V20" i="5"/>
  <c r="V21" i="5"/>
  <c r="V22" i="5"/>
  <c r="V23" i="5"/>
  <c r="V24" i="5"/>
  <c r="V25" i="5"/>
  <c r="T2" i="5"/>
  <c r="T3" i="5"/>
  <c r="T4" i="5"/>
  <c r="T5" i="5"/>
  <c r="T6" i="5"/>
  <c r="T7" i="5"/>
  <c r="T8" i="5"/>
  <c r="T9" i="5"/>
  <c r="T10" i="5"/>
  <c r="T11" i="5"/>
  <c r="T12" i="5"/>
  <c r="T13" i="5"/>
  <c r="T14" i="5"/>
  <c r="T15" i="5"/>
  <c r="T16" i="5"/>
  <c r="T17" i="5"/>
  <c r="T18" i="5"/>
  <c r="T19" i="5"/>
  <c r="T20" i="5"/>
  <c r="T21" i="5"/>
  <c r="T22" i="5"/>
  <c r="T23" i="5"/>
  <c r="T24" i="5"/>
  <c r="T25" i="5"/>
  <c r="S2" i="5"/>
  <c r="S3" i="5"/>
  <c r="S4" i="5"/>
  <c r="S5" i="5"/>
  <c r="S6" i="5"/>
  <c r="S7" i="5"/>
  <c r="S8" i="5"/>
  <c r="S9" i="5"/>
  <c r="S10" i="5"/>
  <c r="S11" i="5"/>
  <c r="S12" i="5"/>
  <c r="S13" i="5"/>
  <c r="S14" i="5"/>
  <c r="S15" i="5"/>
  <c r="S16" i="5"/>
  <c r="S17" i="5"/>
  <c r="S18" i="5"/>
  <c r="S19" i="5"/>
  <c r="S20" i="5"/>
  <c r="S21" i="5"/>
  <c r="S22" i="5"/>
  <c r="S23" i="5"/>
  <c r="S24" i="5"/>
  <c r="S25" i="5"/>
  <c r="R2" i="5"/>
  <c r="R3" i="5"/>
  <c r="R4" i="5"/>
  <c r="R5" i="5"/>
  <c r="R6" i="5"/>
  <c r="R7" i="5"/>
  <c r="R8" i="5"/>
  <c r="R9" i="5"/>
  <c r="R10" i="5"/>
  <c r="R11" i="5"/>
  <c r="R12" i="5"/>
  <c r="R13" i="5"/>
  <c r="R14" i="5"/>
  <c r="R15" i="5"/>
  <c r="R16" i="5"/>
  <c r="R17" i="5"/>
  <c r="R18" i="5"/>
  <c r="R19" i="5"/>
  <c r="R20" i="5"/>
  <c r="R21" i="5"/>
  <c r="R22" i="5"/>
  <c r="R23" i="5"/>
  <c r="R24" i="5"/>
  <c r="R25" i="5"/>
  <c r="P2" i="5"/>
  <c r="P3" i="5"/>
  <c r="P4" i="5"/>
  <c r="P5" i="5"/>
  <c r="P6" i="5"/>
  <c r="P7" i="5"/>
  <c r="P8" i="5"/>
  <c r="P9" i="5"/>
  <c r="P10" i="5"/>
  <c r="P11" i="5"/>
  <c r="P12" i="5"/>
  <c r="P13" i="5"/>
  <c r="P14" i="5"/>
  <c r="P15" i="5"/>
  <c r="P16" i="5"/>
  <c r="P17" i="5"/>
  <c r="P18" i="5"/>
  <c r="P19" i="5"/>
  <c r="P20" i="5"/>
  <c r="P21" i="5"/>
  <c r="P22" i="5"/>
  <c r="P23" i="5"/>
  <c r="P24" i="5"/>
  <c r="P25" i="5"/>
  <c r="O2" i="5"/>
  <c r="O3" i="5"/>
  <c r="O4" i="5"/>
  <c r="O5" i="5"/>
  <c r="O6" i="5"/>
  <c r="O7" i="5"/>
  <c r="O8" i="5"/>
  <c r="O9" i="5"/>
  <c r="O10" i="5"/>
  <c r="O11" i="5"/>
  <c r="O12" i="5"/>
  <c r="O13" i="5"/>
  <c r="O14" i="5"/>
  <c r="O15" i="5"/>
  <c r="O16" i="5"/>
  <c r="O17" i="5"/>
  <c r="O18" i="5"/>
  <c r="O19" i="5"/>
  <c r="O20" i="5"/>
  <c r="O21" i="5"/>
  <c r="O22" i="5"/>
  <c r="O23" i="5"/>
  <c r="O24" i="5"/>
  <c r="O25" i="5"/>
  <c r="N2" i="5"/>
  <c r="N3" i="5"/>
  <c r="N4" i="5"/>
  <c r="N5" i="5"/>
  <c r="N6" i="5"/>
  <c r="N7" i="5"/>
  <c r="N8" i="5"/>
  <c r="N9" i="5"/>
  <c r="N10" i="5"/>
  <c r="N11" i="5"/>
  <c r="N12" i="5"/>
  <c r="N13" i="5"/>
  <c r="N14" i="5"/>
  <c r="N15" i="5"/>
  <c r="N16" i="5"/>
  <c r="N17" i="5"/>
  <c r="N18" i="5"/>
  <c r="N19" i="5"/>
  <c r="N20" i="5"/>
  <c r="N21" i="5"/>
  <c r="N22" i="5"/>
  <c r="N23" i="5"/>
  <c r="N24" i="5"/>
  <c r="N25" i="5"/>
  <c r="L22" i="5"/>
  <c r="K2" i="5"/>
  <c r="K3" i="5"/>
  <c r="K4" i="5"/>
  <c r="K5" i="5"/>
  <c r="K6" i="5"/>
  <c r="K7" i="5"/>
  <c r="K8" i="5"/>
  <c r="K9" i="5"/>
  <c r="K10" i="5"/>
  <c r="K11" i="5"/>
  <c r="K12" i="5"/>
  <c r="K13" i="5"/>
  <c r="K14" i="5"/>
  <c r="K15" i="5"/>
  <c r="K16" i="5"/>
  <c r="K17" i="5"/>
  <c r="K18" i="5"/>
  <c r="K19" i="5"/>
  <c r="K20" i="5"/>
  <c r="K21" i="5"/>
  <c r="K22" i="5"/>
  <c r="K23" i="5"/>
  <c r="K24" i="5"/>
  <c r="K25" i="5"/>
  <c r="J2" i="5"/>
  <c r="J3" i="5"/>
  <c r="J4" i="5"/>
  <c r="J5" i="5"/>
  <c r="J6" i="5"/>
  <c r="J7" i="5"/>
  <c r="J8" i="5"/>
  <c r="J9" i="5"/>
  <c r="J10" i="5"/>
  <c r="J11" i="5"/>
  <c r="J12" i="5"/>
  <c r="J13" i="5"/>
  <c r="J14" i="5"/>
  <c r="J15" i="5"/>
  <c r="J16" i="5"/>
  <c r="J17" i="5"/>
  <c r="J18" i="5"/>
  <c r="J19" i="5"/>
  <c r="J20" i="5"/>
  <c r="J21" i="5"/>
  <c r="J22" i="5"/>
  <c r="J23" i="5"/>
  <c r="J24" i="5"/>
  <c r="J25" i="5"/>
  <c r="I2" i="5"/>
  <c r="I3" i="5"/>
  <c r="I4" i="5"/>
  <c r="I5" i="5"/>
  <c r="I6" i="5"/>
  <c r="I7" i="5"/>
  <c r="I8" i="5"/>
  <c r="I9" i="5"/>
  <c r="I10" i="5"/>
  <c r="I11" i="5"/>
  <c r="I12" i="5"/>
  <c r="I13" i="5"/>
  <c r="I14" i="5"/>
  <c r="I15" i="5"/>
  <c r="I16" i="5"/>
  <c r="I17" i="5"/>
  <c r="I18" i="5"/>
  <c r="I19" i="5"/>
  <c r="I20" i="5"/>
  <c r="I21" i="5"/>
  <c r="I22" i="5"/>
  <c r="I23" i="5"/>
  <c r="I24" i="5"/>
  <c r="I25" i="5"/>
  <c r="H2" i="5"/>
  <c r="H3" i="5"/>
  <c r="H4" i="5"/>
  <c r="H5" i="5"/>
  <c r="H6" i="5"/>
  <c r="H7" i="5"/>
  <c r="H8" i="5"/>
  <c r="H9" i="5"/>
  <c r="H10" i="5"/>
  <c r="H11" i="5"/>
  <c r="H12" i="5"/>
  <c r="H13" i="5"/>
  <c r="H14" i="5"/>
  <c r="H15" i="5"/>
  <c r="H16" i="5"/>
  <c r="H17" i="5"/>
  <c r="H18" i="5"/>
  <c r="H19" i="5"/>
  <c r="H20" i="5"/>
  <c r="H21" i="5"/>
  <c r="H22" i="5"/>
  <c r="H23" i="5"/>
  <c r="H24" i="5"/>
  <c r="H25" i="5"/>
  <c r="G2" i="5"/>
  <c r="G3" i="5"/>
  <c r="G4" i="5"/>
  <c r="G5" i="5"/>
  <c r="G6" i="5"/>
  <c r="G7" i="5"/>
  <c r="G8" i="5"/>
  <c r="G9" i="5"/>
  <c r="G10" i="5"/>
  <c r="G11" i="5"/>
  <c r="G12" i="5"/>
  <c r="G13" i="5"/>
  <c r="G14" i="5"/>
  <c r="G15" i="5"/>
  <c r="G16" i="5"/>
  <c r="G17" i="5"/>
  <c r="G18" i="5"/>
  <c r="G19" i="5"/>
  <c r="G20" i="5"/>
  <c r="G21" i="5"/>
  <c r="G22" i="5"/>
  <c r="G23" i="5"/>
  <c r="G24" i="5"/>
  <c r="G25" i="5"/>
  <c r="F2" i="5"/>
  <c r="F3" i="5"/>
  <c r="F4" i="5"/>
  <c r="F5" i="5"/>
  <c r="F6" i="5"/>
  <c r="F7" i="5"/>
  <c r="F8" i="5"/>
  <c r="F9" i="5"/>
  <c r="F10" i="5"/>
  <c r="F11" i="5"/>
  <c r="F12" i="5"/>
  <c r="F13" i="5"/>
  <c r="F14" i="5"/>
  <c r="F15" i="5"/>
  <c r="F16" i="5"/>
  <c r="F17" i="5"/>
  <c r="F18" i="5"/>
  <c r="F19" i="5"/>
  <c r="F20" i="5"/>
  <c r="F21" i="5"/>
  <c r="F22" i="5"/>
  <c r="F23" i="5"/>
  <c r="F24" i="5"/>
  <c r="F25" i="5"/>
  <c r="E2" i="5"/>
  <c r="E3" i="5"/>
  <c r="E4" i="5"/>
  <c r="E5" i="5"/>
  <c r="E6" i="5"/>
  <c r="E7" i="5"/>
  <c r="E8" i="5"/>
  <c r="E9" i="5"/>
  <c r="E10" i="5"/>
  <c r="E11" i="5"/>
  <c r="E12" i="5"/>
  <c r="E13" i="5"/>
  <c r="E14" i="5"/>
  <c r="E15" i="5"/>
  <c r="E16" i="5"/>
  <c r="E17" i="5"/>
  <c r="E18" i="5"/>
  <c r="E19" i="5"/>
  <c r="E20" i="5"/>
  <c r="E21" i="5"/>
  <c r="E22" i="5"/>
  <c r="E23" i="5"/>
  <c r="E24" i="5"/>
  <c r="E25" i="5"/>
  <c r="D25" i="5"/>
  <c r="D24" i="5"/>
  <c r="D23" i="5"/>
  <c r="D22" i="5"/>
  <c r="D21" i="5"/>
  <c r="D20" i="5"/>
  <c r="D19" i="5"/>
  <c r="D17" i="5"/>
  <c r="D18" i="5"/>
  <c r="C17" i="5"/>
  <c r="BL52" i="2"/>
  <c r="BS52" i="2"/>
  <c r="BL53" i="2"/>
  <c r="BS53" i="2"/>
  <c r="BL54" i="2"/>
  <c r="BS54" i="2"/>
  <c r="C25" i="5"/>
  <c r="C24" i="5"/>
  <c r="C23" i="5"/>
  <c r="C22" i="5"/>
  <c r="C21" i="5"/>
  <c r="C20" i="5"/>
  <c r="C19" i="5"/>
  <c r="C18" i="5"/>
  <c r="A17" i="5"/>
  <c r="B17" i="5"/>
  <c r="A18" i="5"/>
  <c r="B18" i="5"/>
  <c r="A19" i="5"/>
  <c r="B19" i="5"/>
  <c r="A20" i="5"/>
  <c r="B20" i="5"/>
  <c r="A21" i="5"/>
  <c r="B21" i="5"/>
  <c r="A22" i="5"/>
  <c r="B22" i="5"/>
  <c r="A23" i="5"/>
  <c r="B23" i="5"/>
  <c r="A24" i="5"/>
  <c r="B24" i="5"/>
  <c r="A25" i="5"/>
  <c r="B25" i="5"/>
  <c r="BK11" i="2"/>
  <c r="BK12" i="2"/>
  <c r="BK13" i="2"/>
  <c r="BK14" i="2"/>
  <c r="BK15" i="2"/>
  <c r="BK16" i="2"/>
  <c r="BK17" i="2"/>
  <c r="BK18" i="2"/>
  <c r="BK19" i="2"/>
  <c r="BK20" i="2"/>
  <c r="BK21" i="2"/>
  <c r="BK22" i="2"/>
  <c r="BK23" i="2"/>
  <c r="BK24" i="2"/>
  <c r="BK25" i="2"/>
  <c r="BK26" i="2"/>
  <c r="BK27" i="2"/>
  <c r="BK28" i="2"/>
  <c r="BK29" i="2"/>
  <c r="BK30" i="2"/>
  <c r="BK31" i="2"/>
  <c r="BK32" i="2"/>
  <c r="BK33" i="2"/>
  <c r="BK34" i="2"/>
  <c r="BK35" i="2"/>
  <c r="BK36" i="2"/>
  <c r="BK37" i="2"/>
  <c r="BK38" i="2"/>
  <c r="BK39" i="2"/>
  <c r="BK40" i="2"/>
  <c r="BK41" i="2"/>
  <c r="BK42" i="2"/>
  <c r="BK43" i="2"/>
  <c r="BK44" i="2"/>
  <c r="BK45" i="2"/>
  <c r="BL4" i="2"/>
  <c r="BM4" i="2"/>
  <c r="BN4" i="2" s="1"/>
  <c r="BS4" i="2"/>
  <c r="BU4" i="2"/>
  <c r="BL5" i="2"/>
  <c r="BM5" i="2"/>
  <c r="BN5" i="2" s="1"/>
  <c r="BS5" i="2"/>
  <c r="BU5" i="2"/>
  <c r="BL7" i="2"/>
  <c r="BM7" i="2"/>
  <c r="BN7" i="2" s="1"/>
  <c r="BP7" i="2"/>
  <c r="BR7" i="2"/>
  <c r="BS7" i="2"/>
  <c r="BU7" i="2"/>
  <c r="BL8" i="2"/>
  <c r="BM8" i="2"/>
  <c r="BN8" i="2" s="1"/>
  <c r="BS8" i="2"/>
  <c r="BU8" i="2"/>
  <c r="BL9" i="2"/>
  <c r="BM9" i="2"/>
  <c r="BN9" i="2" s="1"/>
  <c r="BS9" i="2"/>
  <c r="BU9" i="2"/>
  <c r="BL10" i="2"/>
  <c r="BM10" i="2"/>
  <c r="BN10" i="2" s="1"/>
  <c r="BS10" i="2"/>
  <c r="BU10" i="2"/>
  <c r="BL11" i="2"/>
  <c r="BM11" i="2"/>
  <c r="BN11" i="2" s="1"/>
  <c r="BS11" i="2"/>
  <c r="BU11" i="2"/>
  <c r="BP12" i="2"/>
  <c r="BR12" i="2"/>
  <c r="BP13" i="2"/>
  <c r="BR13" i="2"/>
  <c r="BL15" i="2"/>
  <c r="BM15" i="2"/>
  <c r="BN15" i="2" s="1"/>
  <c r="BS15" i="2"/>
  <c r="BU15" i="2"/>
  <c r="BL16" i="2"/>
  <c r="BM16" i="2"/>
  <c r="BN16" i="2" s="1"/>
  <c r="BS16" i="2"/>
  <c r="BU16" i="2"/>
  <c r="BL17" i="2"/>
  <c r="BM17" i="2"/>
  <c r="BN17" i="2" s="1"/>
  <c r="BS17" i="2"/>
  <c r="BU17" i="2"/>
  <c r="BP18" i="2"/>
  <c r="BR18" i="2"/>
  <c r="BL19" i="2"/>
  <c r="BM19" i="2"/>
  <c r="BN19" i="2" s="1"/>
  <c r="BS19" i="2"/>
  <c r="BU19" i="2"/>
  <c r="BL20" i="2"/>
  <c r="BM20" i="2"/>
  <c r="BN20" i="2" s="1"/>
  <c r="BS20" i="2"/>
  <c r="BU20" i="2"/>
  <c r="BL21" i="2"/>
  <c r="BM21" i="2"/>
  <c r="BN21" i="2" s="1"/>
  <c r="BS21" i="2"/>
  <c r="BU21" i="2"/>
  <c r="BP22" i="2"/>
  <c r="BR22" i="2"/>
  <c r="BL24" i="2"/>
  <c r="BM24" i="2"/>
  <c r="BN24" i="2" s="1"/>
  <c r="BS24" i="2"/>
  <c r="BU24" i="2"/>
  <c r="BL25" i="2"/>
  <c r="BM25" i="2"/>
  <c r="BN25" i="2" s="1"/>
  <c r="BS25" i="2"/>
  <c r="BU25" i="2"/>
  <c r="BL26" i="2"/>
  <c r="BM26" i="2"/>
  <c r="BN26" i="2" s="1"/>
  <c r="BS26" i="2"/>
  <c r="BU26" i="2"/>
  <c r="BP27" i="2"/>
  <c r="BR27" i="2"/>
  <c r="BL28" i="2"/>
  <c r="BM28" i="2"/>
  <c r="BN28" i="2" s="1"/>
  <c r="BS28" i="2"/>
  <c r="BU28" i="2"/>
  <c r="BL29" i="2"/>
  <c r="BM29" i="2"/>
  <c r="BN29" i="2" s="1"/>
  <c r="BS29" i="2"/>
  <c r="BU29" i="2"/>
  <c r="BL30" i="2"/>
  <c r="BM30" i="2"/>
  <c r="BN30" i="2" s="1"/>
  <c r="BS30" i="2"/>
  <c r="BU30" i="2"/>
  <c r="BP31" i="2"/>
  <c r="BR31" i="2"/>
  <c r="BL33" i="2"/>
  <c r="BM33" i="2"/>
  <c r="BN33" i="2" s="1"/>
  <c r="BS33" i="2"/>
  <c r="BU33" i="2"/>
  <c r="BL34" i="2"/>
  <c r="BM34" i="2"/>
  <c r="BN34" i="2" s="1"/>
  <c r="BS34" i="2"/>
  <c r="BU34" i="2"/>
  <c r="BL35" i="2"/>
  <c r="BM35" i="2"/>
  <c r="BN35" i="2" s="1"/>
  <c r="BS35" i="2"/>
  <c r="BU35" i="2"/>
  <c r="BP36" i="2"/>
  <c r="BR36" i="2"/>
  <c r="BL37" i="2"/>
  <c r="BM37" i="2"/>
  <c r="BN37" i="2" s="1"/>
  <c r="BS37" i="2"/>
  <c r="BU37" i="2"/>
  <c r="BL38" i="2"/>
  <c r="BM38" i="2"/>
  <c r="BN38" i="2" s="1"/>
  <c r="BS38" i="2"/>
  <c r="BU38" i="2"/>
  <c r="BL39" i="2"/>
  <c r="BM39" i="2"/>
  <c r="BN39" i="2" s="1"/>
  <c r="BS39" i="2"/>
  <c r="BU39" i="2"/>
  <c r="BP40" i="2"/>
  <c r="BR40" i="2"/>
  <c r="BL42" i="2"/>
  <c r="BM42" i="2"/>
  <c r="BN42" i="2" s="1"/>
  <c r="BS42" i="2"/>
  <c r="BU42" i="2"/>
  <c r="BL43" i="2"/>
  <c r="BM43" i="2"/>
  <c r="BN43" i="2" s="1"/>
  <c r="BS43" i="2"/>
  <c r="BU43" i="2"/>
  <c r="BL44" i="2"/>
  <c r="BM44" i="2"/>
  <c r="BN44" i="2" s="1"/>
  <c r="BS44" i="2"/>
  <c r="BU44" i="2"/>
  <c r="BP45" i="2"/>
  <c r="BR45" i="2"/>
  <c r="BL46" i="2"/>
  <c r="BM46" i="2"/>
  <c r="BN46" i="2" s="1"/>
  <c r="BS46" i="2"/>
  <c r="BU46" i="2"/>
  <c r="BL47" i="2"/>
  <c r="BM47" i="2"/>
  <c r="BN47" i="2" s="1"/>
  <c r="BS47" i="2"/>
  <c r="BU47" i="2"/>
  <c r="BL48" i="2"/>
  <c r="BM48" i="2"/>
  <c r="BN48" i="2" s="1"/>
  <c r="BS48" i="2"/>
  <c r="BU48" i="2"/>
  <c r="BP49" i="2"/>
  <c r="BR49" i="2"/>
  <c r="BU3" i="2"/>
  <c r="BS3" i="2"/>
  <c r="BN3" i="2"/>
  <c r="BL3" i="2"/>
  <c r="BX10" i="7" l="1"/>
  <c r="I2" i="11"/>
  <c r="BR16" i="7"/>
  <c r="L2" i="11"/>
  <c r="BU18" i="7"/>
  <c r="BO18" i="7"/>
  <c r="Q2" i="10"/>
  <c r="BO27" i="7"/>
  <c r="Y2" i="10"/>
  <c r="BV29" i="7"/>
  <c r="U3" i="11"/>
  <c r="BV34" i="7"/>
  <c r="X3" i="11"/>
  <c r="BO36" i="7"/>
  <c r="AG2" i="10"/>
  <c r="BM40" i="7"/>
  <c r="BN40" i="7" s="1"/>
  <c r="BO40" i="7"/>
  <c r="BO45" i="7"/>
  <c r="AO2" i="10"/>
  <c r="BR48" i="7"/>
  <c r="AH7" i="11"/>
  <c r="BL49" i="7"/>
  <c r="AK2" i="10"/>
  <c r="BO12" i="7"/>
  <c r="L2" i="10"/>
  <c r="BR19" i="7"/>
  <c r="N2" i="11"/>
  <c r="BR21" i="7"/>
  <c r="P2" i="11"/>
  <c r="BP24" i="7"/>
  <c r="BQ24" i="7" s="1"/>
  <c r="BM31" i="7"/>
  <c r="BN31" i="7" s="1"/>
  <c r="BO31" i="7"/>
  <c r="BU36" i="7"/>
  <c r="BX46" i="7"/>
  <c r="AF2" i="11"/>
  <c r="AC2" i="10"/>
  <c r="BV3" i="7"/>
  <c r="D2" i="11"/>
  <c r="BV5" i="7"/>
  <c r="F2" i="11"/>
  <c r="BO13" i="7"/>
  <c r="BV26" i="7"/>
  <c r="S2" i="11"/>
  <c r="BS27" i="7"/>
  <c r="BT28" i="7"/>
  <c r="T9" i="11"/>
  <c r="BP29" i="7"/>
  <c r="BQ29" i="7" s="1"/>
  <c r="U5" i="11"/>
  <c r="BR30" i="7"/>
  <c r="V7" i="11"/>
  <c r="BU31" i="7"/>
  <c r="BT42" i="7"/>
  <c r="AC2" i="11"/>
  <c r="BR46" i="7"/>
  <c r="Y4" i="10"/>
  <c r="BT9" i="7"/>
  <c r="H2" i="11"/>
  <c r="BX28" i="7"/>
  <c r="T2" i="11"/>
  <c r="BT33" i="7"/>
  <c r="W2" i="11"/>
  <c r="BV37" i="7"/>
  <c r="BX39" i="7"/>
  <c r="AB2" i="11"/>
  <c r="BV42" i="7"/>
  <c r="AC3" i="11"/>
  <c r="BR44" i="7"/>
  <c r="AE2" i="11"/>
  <c r="BX48" i="7"/>
  <c r="AH2" i="11"/>
  <c r="M2" i="10"/>
  <c r="BR8" i="7"/>
  <c r="G7" i="11"/>
  <c r="BV9" i="7"/>
  <c r="H3" i="11"/>
  <c r="BT11" i="7"/>
  <c r="BV15" i="7"/>
  <c r="BV17" i="7"/>
  <c r="M2" i="11"/>
  <c r="BT30" i="7"/>
  <c r="BT35" i="7"/>
  <c r="Y2" i="11"/>
  <c r="BV39" i="7"/>
  <c r="AB3" i="11"/>
  <c r="BR43" i="7"/>
  <c r="AD7" i="11"/>
  <c r="BT44" i="7"/>
  <c r="AE3" i="11"/>
  <c r="Z3" i="11"/>
  <c r="BR10" i="7"/>
  <c r="I7" i="11"/>
  <c r="BV11" i="7"/>
  <c r="BV20" i="7"/>
  <c r="O2" i="11"/>
  <c r="BO22" i="7"/>
  <c r="BT25" i="7"/>
  <c r="R9" i="11"/>
  <c r="BP26" i="7"/>
  <c r="BQ26" i="7" s="1"/>
  <c r="S5" i="11"/>
  <c r="BR28" i="7"/>
  <c r="T4" i="11"/>
  <c r="BX30" i="7"/>
  <c r="V2" i="11"/>
  <c r="BS45" i="7"/>
  <c r="J2" i="11"/>
  <c r="BR4" i="7"/>
  <c r="E2" i="11"/>
  <c r="BS12" i="7"/>
  <c r="L7" i="10"/>
  <c r="BR25" i="7"/>
  <c r="R2" i="11"/>
  <c r="BR47" i="7"/>
  <c r="AG2" i="11"/>
  <c r="AS3" i="10"/>
  <c r="K2" i="11"/>
  <c r="BX8" i="7"/>
  <c r="G2" i="11"/>
  <c r="BS13" i="7"/>
  <c r="M7" i="10"/>
  <c r="BV24" i="7"/>
  <c r="Q2" i="11"/>
  <c r="BL27" i="7"/>
  <c r="BT29" i="7"/>
  <c r="U2" i="11"/>
  <c r="BX34" i="7"/>
  <c r="X2" i="11"/>
  <c r="BT38" i="7"/>
  <c r="BX43" i="7"/>
  <c r="AD2" i="11"/>
  <c r="BT47" i="7"/>
  <c r="AG3" i="11"/>
  <c r="BU49" i="7"/>
  <c r="BO49" i="7"/>
  <c r="AS2" i="10"/>
  <c r="Z2" i="11"/>
  <c r="BP3" i="7"/>
  <c r="BQ3" i="7" s="1"/>
  <c r="BX3" i="7"/>
  <c r="BT4" i="7"/>
  <c r="BP5" i="7"/>
  <c r="BQ5" i="7" s="1"/>
  <c r="BX5" i="7"/>
  <c r="BP15" i="7"/>
  <c r="BQ15" i="7" s="1"/>
  <c r="BX15" i="7"/>
  <c r="BT16" i="7"/>
  <c r="BP17" i="7"/>
  <c r="BQ17" i="7" s="1"/>
  <c r="BX17" i="7"/>
  <c r="BL18" i="7"/>
  <c r="BW18" i="7"/>
  <c r="BT19" i="7"/>
  <c r="BP20" i="7"/>
  <c r="BQ20" i="7" s="1"/>
  <c r="BX20" i="7"/>
  <c r="BT21" i="7"/>
  <c r="BU27" i="7"/>
  <c r="BV33" i="7"/>
  <c r="BR34" i="7"/>
  <c r="BV35" i="7"/>
  <c r="BS36" i="7"/>
  <c r="BR37" i="7"/>
  <c r="BV38" i="7"/>
  <c r="BR39" i="7"/>
  <c r="BM49" i="7"/>
  <c r="BN49" i="7" s="1"/>
  <c r="BR3" i="7"/>
  <c r="BV4" i="7"/>
  <c r="BR5" i="7"/>
  <c r="BU12" i="7"/>
  <c r="BU13" i="7"/>
  <c r="BR15" i="7"/>
  <c r="BV16" i="7"/>
  <c r="BR17" i="7"/>
  <c r="BV19" i="7"/>
  <c r="BR20" i="7"/>
  <c r="BV21" i="7"/>
  <c r="BS22" i="7"/>
  <c r="BM27" i="7"/>
  <c r="BN27" i="7" s="1"/>
  <c r="BP33" i="7"/>
  <c r="BQ33" i="7" s="1"/>
  <c r="BX33" i="7"/>
  <c r="BT34" i="7"/>
  <c r="BP35" i="7"/>
  <c r="BQ35" i="7" s="1"/>
  <c r="BX35" i="7"/>
  <c r="BL36" i="7"/>
  <c r="BW36" i="7"/>
  <c r="BT37" i="7"/>
  <c r="BP38" i="7"/>
  <c r="BQ38" i="7" s="1"/>
  <c r="BX38" i="7"/>
  <c r="BT39" i="7"/>
  <c r="BU45" i="7"/>
  <c r="BT8" i="7"/>
  <c r="BP9" i="7"/>
  <c r="BQ9" i="7" s="1"/>
  <c r="BX9" i="7"/>
  <c r="BT10" i="7"/>
  <c r="BP11" i="7"/>
  <c r="BQ11" i="7" s="1"/>
  <c r="BX11" i="7"/>
  <c r="BL12" i="7"/>
  <c r="BW12" i="7"/>
  <c r="BL13" i="7"/>
  <c r="BW13" i="7"/>
  <c r="BU22" i="7"/>
  <c r="BR24" i="7"/>
  <c r="BV25" i="7"/>
  <c r="BR26" i="7"/>
  <c r="BV28" i="7"/>
  <c r="BR29" i="7"/>
  <c r="BV30" i="7"/>
  <c r="BS31" i="7"/>
  <c r="BM36" i="7"/>
  <c r="BN36" i="7" s="1"/>
  <c r="BP42" i="7"/>
  <c r="BQ42" i="7" s="1"/>
  <c r="BX42" i="7"/>
  <c r="BT43" i="7"/>
  <c r="BP44" i="7"/>
  <c r="BQ44" i="7" s="1"/>
  <c r="BX44" i="7"/>
  <c r="BL45" i="7"/>
  <c r="BW45" i="7"/>
  <c r="BT46" i="7"/>
  <c r="BP47" i="7"/>
  <c r="BQ47" i="7" s="1"/>
  <c r="BX47" i="7"/>
  <c r="BT48" i="7"/>
  <c r="BM18" i="7"/>
  <c r="BN18" i="7" s="1"/>
  <c r="BV44" i="7"/>
  <c r="BT3" i="7"/>
  <c r="BP4" i="7"/>
  <c r="BQ4" i="7" s="1"/>
  <c r="BX4" i="7"/>
  <c r="BT5" i="7"/>
  <c r="BM12" i="7"/>
  <c r="BN12" i="7" s="1"/>
  <c r="BM13" i="7"/>
  <c r="BN13" i="7" s="1"/>
  <c r="BT15" i="7"/>
  <c r="BP16" i="7"/>
  <c r="BQ16" i="7" s="1"/>
  <c r="BX16" i="7"/>
  <c r="BT17" i="7"/>
  <c r="BP19" i="7"/>
  <c r="BQ19" i="7" s="1"/>
  <c r="BX19" i="7"/>
  <c r="BT20" i="7"/>
  <c r="BP21" i="7"/>
  <c r="BQ21" i="7" s="1"/>
  <c r="BX21" i="7"/>
  <c r="BL22" i="7"/>
  <c r="BW22" i="7"/>
  <c r="BR33" i="7"/>
  <c r="BR35" i="7"/>
  <c r="BR38" i="7"/>
  <c r="BS40" i="7"/>
  <c r="BM45" i="7"/>
  <c r="BN45" i="7" s="1"/>
  <c r="BV47" i="7"/>
  <c r="BV8" i="7"/>
  <c r="BR9" i="7"/>
  <c r="BV10" i="7"/>
  <c r="BR11" i="7"/>
  <c r="BM22" i="7"/>
  <c r="BN22" i="7" s="1"/>
  <c r="BT24" i="7"/>
  <c r="BP25" i="7"/>
  <c r="BQ25" i="7" s="1"/>
  <c r="BX25" i="7"/>
  <c r="BT26" i="7"/>
  <c r="BP28" i="7"/>
  <c r="BQ28" i="7" s="1"/>
  <c r="BP30" i="7"/>
  <c r="BQ30" i="7" s="1"/>
  <c r="BL31" i="7"/>
  <c r="BW31" i="7"/>
  <c r="BU40" i="7"/>
  <c r="BR42" i="7"/>
  <c r="BV43" i="7"/>
  <c r="BV46" i="7"/>
  <c r="BV48" i="7"/>
  <c r="BS49" i="7"/>
  <c r="BS18" i="7"/>
  <c r="BP34" i="7"/>
  <c r="BQ34" i="7" s="1"/>
  <c r="BP37" i="7"/>
  <c r="BQ37" i="7" s="1"/>
  <c r="BP39" i="7"/>
  <c r="BQ39" i="7" s="1"/>
  <c r="BL40" i="7"/>
  <c r="BW40" i="7"/>
  <c r="BP8" i="7"/>
  <c r="BQ8" i="7" s="1"/>
  <c r="BP10" i="7"/>
  <c r="BQ10" i="7" s="1"/>
  <c r="BP43" i="7"/>
  <c r="BQ43" i="7" s="1"/>
  <c r="BP46" i="7"/>
  <c r="BQ46" i="7" s="1"/>
  <c r="BP48" i="7"/>
  <c r="BQ48" i="7" s="1"/>
  <c r="BL51" i="2"/>
  <c r="BS51" i="2"/>
  <c r="BH49" i="2"/>
  <c r="BF49" i="2"/>
  <c r="BD49" i="2"/>
  <c r="BB49" i="2"/>
  <c r="AZ49" i="2"/>
  <c r="AX49" i="2"/>
  <c r="AS25" i="5"/>
  <c r="AT49" i="2"/>
  <c r="AS24" i="5" s="1"/>
  <c r="AR49" i="2"/>
  <c r="AS23" i="5" s="1"/>
  <c r="AP49" i="2"/>
  <c r="AS22" i="5" s="1"/>
  <c r="AN49" i="2"/>
  <c r="AS21" i="5" s="1"/>
  <c r="AL49" i="2"/>
  <c r="AS20" i="5" s="1"/>
  <c r="AJ49" i="2"/>
  <c r="AS19" i="5" s="1"/>
  <c r="AH49" i="2"/>
  <c r="AS18" i="5" s="1"/>
  <c r="AF49" i="2"/>
  <c r="AS17" i="5" s="1"/>
  <c r="BI48" i="2"/>
  <c r="BG48" i="2"/>
  <c r="BE48" i="2"/>
  <c r="BC48" i="2"/>
  <c r="BA48" i="2"/>
  <c r="AY48" i="2"/>
  <c r="AH25" i="6"/>
  <c r="AU48" i="2"/>
  <c r="AH24" i="6" s="1"/>
  <c r="AS48" i="2"/>
  <c r="AH23" i="6" s="1"/>
  <c r="AQ48" i="2"/>
  <c r="AH22" i="6" s="1"/>
  <c r="AO48" i="2"/>
  <c r="AH21" i="6" s="1"/>
  <c r="AM48" i="2"/>
  <c r="AH20" i="6" s="1"/>
  <c r="AK48" i="2"/>
  <c r="AH19" i="6" s="1"/>
  <c r="AI48" i="2"/>
  <c r="AH18" i="6" s="1"/>
  <c r="AG48" i="2"/>
  <c r="AH17" i="6" s="1"/>
  <c r="BI47" i="2"/>
  <c r="BG47" i="2"/>
  <c r="BE47" i="2"/>
  <c r="BC47" i="2"/>
  <c r="BA47" i="2"/>
  <c r="AY47" i="2"/>
  <c r="AG25" i="6"/>
  <c r="AU47" i="2"/>
  <c r="AG24" i="6" s="1"/>
  <c r="AS47" i="2"/>
  <c r="AG23" i="6" s="1"/>
  <c r="AQ47" i="2"/>
  <c r="AG22" i="6" s="1"/>
  <c r="AO47" i="2"/>
  <c r="AG21" i="6" s="1"/>
  <c r="AM47" i="2"/>
  <c r="AG20" i="6" s="1"/>
  <c r="AK47" i="2"/>
  <c r="AG19" i="6" s="1"/>
  <c r="AI47" i="2"/>
  <c r="AG18" i="6" s="1"/>
  <c r="AG47" i="2"/>
  <c r="AG17" i="6" s="1"/>
  <c r="BI46" i="2"/>
  <c r="BG46" i="2"/>
  <c r="BE46" i="2"/>
  <c r="BC46" i="2"/>
  <c r="BA46" i="2"/>
  <c r="AY46" i="2"/>
  <c r="AF25" i="6"/>
  <c r="AU46" i="2"/>
  <c r="AF24" i="6" s="1"/>
  <c r="AS46" i="2"/>
  <c r="AF23" i="6" s="1"/>
  <c r="AQ46" i="2"/>
  <c r="AF22" i="6" s="1"/>
  <c r="AO46" i="2"/>
  <c r="AF21" i="6" s="1"/>
  <c r="AM46" i="2"/>
  <c r="AF20" i="6" s="1"/>
  <c r="AK46" i="2"/>
  <c r="AF19" i="6" s="1"/>
  <c r="AI46" i="2"/>
  <c r="AF18" i="6" s="1"/>
  <c r="AG46" i="2"/>
  <c r="AF17" i="6" s="1"/>
  <c r="BH45" i="2"/>
  <c r="BF45" i="2"/>
  <c r="BD45" i="2"/>
  <c r="BB45" i="2"/>
  <c r="AZ45" i="2"/>
  <c r="AX45" i="2"/>
  <c r="AO25" i="5"/>
  <c r="AT45" i="2"/>
  <c r="AO24" i="5" s="1"/>
  <c r="AR45" i="2"/>
  <c r="AO23" i="5" s="1"/>
  <c r="AP45" i="2"/>
  <c r="AO22" i="5" s="1"/>
  <c r="AN45" i="2"/>
  <c r="AO21" i="5" s="1"/>
  <c r="AL45" i="2"/>
  <c r="AO20" i="5" s="1"/>
  <c r="AJ45" i="2"/>
  <c r="AO19" i="5" s="1"/>
  <c r="AH45" i="2"/>
  <c r="AO18" i="5" s="1"/>
  <c r="AF45" i="2"/>
  <c r="AO17" i="5" s="1"/>
  <c r="BI44" i="2"/>
  <c r="BG44" i="2"/>
  <c r="BE44" i="2"/>
  <c r="BC44" i="2"/>
  <c r="BA44" i="2"/>
  <c r="AY44" i="2"/>
  <c r="AE25" i="6"/>
  <c r="AU44" i="2"/>
  <c r="AE24" i="6" s="1"/>
  <c r="AS44" i="2"/>
  <c r="AE23" i="6" s="1"/>
  <c r="AQ44" i="2"/>
  <c r="AE22" i="6" s="1"/>
  <c r="AO44" i="2"/>
  <c r="AE21" i="6" s="1"/>
  <c r="AM44" i="2"/>
  <c r="AE20" i="6" s="1"/>
  <c r="AK44" i="2"/>
  <c r="AE19" i="6" s="1"/>
  <c r="AI44" i="2"/>
  <c r="AE18" i="6" s="1"/>
  <c r="AG44" i="2"/>
  <c r="AE17" i="6" s="1"/>
  <c r="BI43" i="2"/>
  <c r="BG43" i="2"/>
  <c r="BE43" i="2"/>
  <c r="BC43" i="2"/>
  <c r="BA43" i="2"/>
  <c r="AY43" i="2"/>
  <c r="AD25" i="6"/>
  <c r="AU43" i="2"/>
  <c r="AD24" i="6" s="1"/>
  <c r="AS43" i="2"/>
  <c r="AD23" i="6" s="1"/>
  <c r="AQ43" i="2"/>
  <c r="AD22" i="6" s="1"/>
  <c r="AO43" i="2"/>
  <c r="AD21" i="6" s="1"/>
  <c r="AM43" i="2"/>
  <c r="AD20" i="6" s="1"/>
  <c r="AK43" i="2"/>
  <c r="AD19" i="6" s="1"/>
  <c r="AI43" i="2"/>
  <c r="AD18" i="6" s="1"/>
  <c r="AG43" i="2"/>
  <c r="AD17" i="6" s="1"/>
  <c r="BI42" i="2"/>
  <c r="BG42" i="2"/>
  <c r="BE42" i="2"/>
  <c r="BC42" i="2"/>
  <c r="BA42" i="2"/>
  <c r="AY42" i="2"/>
  <c r="AC25" i="6"/>
  <c r="AU42" i="2"/>
  <c r="AC24" i="6" s="1"/>
  <c r="AS42" i="2"/>
  <c r="AC23" i="6" s="1"/>
  <c r="AQ42" i="2"/>
  <c r="AC22" i="6" s="1"/>
  <c r="AO42" i="2"/>
  <c r="AC21" i="6" s="1"/>
  <c r="AM42" i="2"/>
  <c r="AC20" i="6" s="1"/>
  <c r="AK42" i="2"/>
  <c r="AC19" i="6" s="1"/>
  <c r="AI42" i="2"/>
  <c r="AC18" i="6" s="1"/>
  <c r="AG42" i="2"/>
  <c r="AC17" i="6" s="1"/>
  <c r="BH40" i="2"/>
  <c r="BF40" i="2"/>
  <c r="BD40" i="2"/>
  <c r="BB40" i="2"/>
  <c r="AZ40" i="2"/>
  <c r="AX40" i="2"/>
  <c r="AK25" i="5"/>
  <c r="AT40" i="2"/>
  <c r="AK24" i="5" s="1"/>
  <c r="AR40" i="2"/>
  <c r="AK23" i="5" s="1"/>
  <c r="AP40" i="2"/>
  <c r="AK22" i="5" s="1"/>
  <c r="AN40" i="2"/>
  <c r="AK21" i="5" s="1"/>
  <c r="AL40" i="2"/>
  <c r="AK20" i="5" s="1"/>
  <c r="AJ40" i="2"/>
  <c r="AK19" i="5" s="1"/>
  <c r="AH40" i="2"/>
  <c r="AK18" i="5" s="1"/>
  <c r="AF40" i="2"/>
  <c r="AK17" i="5" s="1"/>
  <c r="BI39" i="2"/>
  <c r="BG39" i="2"/>
  <c r="BE39" i="2"/>
  <c r="BC39" i="2"/>
  <c r="BA39" i="2"/>
  <c r="AY39" i="2"/>
  <c r="AB25" i="6"/>
  <c r="AU39" i="2"/>
  <c r="AB24" i="6" s="1"/>
  <c r="AS39" i="2"/>
  <c r="AB23" i="6" s="1"/>
  <c r="AQ39" i="2"/>
  <c r="AB22" i="6" s="1"/>
  <c r="AO39" i="2"/>
  <c r="AB21" i="6" s="1"/>
  <c r="AM39" i="2"/>
  <c r="AB20" i="6" s="1"/>
  <c r="AK39" i="2"/>
  <c r="AB19" i="6" s="1"/>
  <c r="AI39" i="2"/>
  <c r="AB18" i="6" s="1"/>
  <c r="AG39" i="2"/>
  <c r="AB17" i="6" s="1"/>
  <c r="BI38" i="2"/>
  <c r="BG38" i="2"/>
  <c r="BE38" i="2"/>
  <c r="BC38" i="2"/>
  <c r="BA38" i="2"/>
  <c r="AY38" i="2"/>
  <c r="AA25" i="6"/>
  <c r="AU38" i="2"/>
  <c r="AA24" i="6" s="1"/>
  <c r="AS38" i="2"/>
  <c r="AA23" i="6" s="1"/>
  <c r="AQ38" i="2"/>
  <c r="AA22" i="6" s="1"/>
  <c r="AO38" i="2"/>
  <c r="AA21" i="6" s="1"/>
  <c r="AM38" i="2"/>
  <c r="AA20" i="6" s="1"/>
  <c r="AK38" i="2"/>
  <c r="AA19" i="6" s="1"/>
  <c r="AI38" i="2"/>
  <c r="AA18" i="6" s="1"/>
  <c r="AG38" i="2"/>
  <c r="AA17" i="6" s="1"/>
  <c r="BI37" i="2"/>
  <c r="BG37" i="2"/>
  <c r="BE37" i="2"/>
  <c r="BC37" i="2"/>
  <c r="BA37" i="2"/>
  <c r="AY37" i="2"/>
  <c r="Z25" i="6"/>
  <c r="AU37" i="2"/>
  <c r="Z24" i="6" s="1"/>
  <c r="AS37" i="2"/>
  <c r="Z23" i="6" s="1"/>
  <c r="AQ37" i="2"/>
  <c r="Z22" i="6" s="1"/>
  <c r="AO37" i="2"/>
  <c r="Z21" i="6" s="1"/>
  <c r="AM37" i="2"/>
  <c r="Z20" i="6" s="1"/>
  <c r="AK37" i="2"/>
  <c r="Z19" i="6" s="1"/>
  <c r="AI37" i="2"/>
  <c r="Z18" i="6" s="1"/>
  <c r="AG37" i="2"/>
  <c r="Z17" i="6" s="1"/>
  <c r="BH36" i="2"/>
  <c r="BF36" i="2"/>
  <c r="BD36" i="2"/>
  <c r="BB36" i="2"/>
  <c r="AZ36" i="2"/>
  <c r="AX36" i="2"/>
  <c r="AG25" i="5"/>
  <c r="AT36" i="2"/>
  <c r="AG24" i="5" s="1"/>
  <c r="AR36" i="2"/>
  <c r="AG23" i="5" s="1"/>
  <c r="AP36" i="2"/>
  <c r="AG22" i="5" s="1"/>
  <c r="AN36" i="2"/>
  <c r="AG21" i="5" s="1"/>
  <c r="AL36" i="2"/>
  <c r="AG20" i="5" s="1"/>
  <c r="AJ36" i="2"/>
  <c r="AG19" i="5" s="1"/>
  <c r="AH36" i="2"/>
  <c r="AG18" i="5" s="1"/>
  <c r="AF36" i="2"/>
  <c r="AG17" i="5" s="1"/>
  <c r="BI35" i="2"/>
  <c r="BG35" i="2"/>
  <c r="BE35" i="2"/>
  <c r="BC35" i="2"/>
  <c r="BA35" i="2"/>
  <c r="AY35" i="2"/>
  <c r="Y25" i="6"/>
  <c r="AU35" i="2"/>
  <c r="Y24" i="6" s="1"/>
  <c r="AS35" i="2"/>
  <c r="Y23" i="6" s="1"/>
  <c r="AQ35" i="2"/>
  <c r="Y22" i="6" s="1"/>
  <c r="AO35" i="2"/>
  <c r="Y21" i="6" s="1"/>
  <c r="AM35" i="2"/>
  <c r="Y20" i="6" s="1"/>
  <c r="AK35" i="2"/>
  <c r="Y19" i="6" s="1"/>
  <c r="AI35" i="2"/>
  <c r="Y18" i="6" s="1"/>
  <c r="AG35" i="2"/>
  <c r="Y17" i="6" s="1"/>
  <c r="BI34" i="2"/>
  <c r="BG34" i="2"/>
  <c r="BE34" i="2"/>
  <c r="BC34" i="2"/>
  <c r="BA34" i="2"/>
  <c r="AY34" i="2"/>
  <c r="X25" i="6"/>
  <c r="AU34" i="2"/>
  <c r="X24" i="6" s="1"/>
  <c r="AS34" i="2"/>
  <c r="X23" i="6" s="1"/>
  <c r="AQ34" i="2"/>
  <c r="X22" i="6" s="1"/>
  <c r="AO34" i="2"/>
  <c r="X21" i="6" s="1"/>
  <c r="AM34" i="2"/>
  <c r="X20" i="6" s="1"/>
  <c r="AK34" i="2"/>
  <c r="X19" i="6" s="1"/>
  <c r="AI34" i="2"/>
  <c r="X18" i="6" s="1"/>
  <c r="AG34" i="2"/>
  <c r="X17" i="6" s="1"/>
  <c r="BI33" i="2"/>
  <c r="BG33" i="2"/>
  <c r="BE33" i="2"/>
  <c r="BC33" i="2"/>
  <c r="BA33" i="2"/>
  <c r="AY33" i="2"/>
  <c r="W25" i="6"/>
  <c r="AU33" i="2"/>
  <c r="W24" i="6" s="1"/>
  <c r="AS33" i="2"/>
  <c r="W23" i="6" s="1"/>
  <c r="AQ33" i="2"/>
  <c r="W22" i="6" s="1"/>
  <c r="AO33" i="2"/>
  <c r="W21" i="6" s="1"/>
  <c r="AM33" i="2"/>
  <c r="W20" i="6" s="1"/>
  <c r="AK33" i="2"/>
  <c r="W19" i="6" s="1"/>
  <c r="AI33" i="2"/>
  <c r="W18" i="6" s="1"/>
  <c r="AG33" i="2"/>
  <c r="W17" i="6" s="1"/>
  <c r="BH31" i="2"/>
  <c r="BF31" i="2"/>
  <c r="BD31" i="2"/>
  <c r="BB31" i="2"/>
  <c r="AZ31" i="2"/>
  <c r="AX31" i="2"/>
  <c r="AC25" i="5"/>
  <c r="AT31" i="2"/>
  <c r="AC24" i="5" s="1"/>
  <c r="AR31" i="2"/>
  <c r="AC23" i="5" s="1"/>
  <c r="AP31" i="2"/>
  <c r="AC22" i="5" s="1"/>
  <c r="AN31" i="2"/>
  <c r="AC21" i="5" s="1"/>
  <c r="AL31" i="2"/>
  <c r="AC20" i="5" s="1"/>
  <c r="AJ31" i="2"/>
  <c r="AC19" i="5" s="1"/>
  <c r="AH31" i="2"/>
  <c r="AC18" i="5" s="1"/>
  <c r="AF31" i="2"/>
  <c r="AC17" i="5" s="1"/>
  <c r="BI30" i="2"/>
  <c r="BG30" i="2"/>
  <c r="BE30" i="2"/>
  <c r="BC30" i="2"/>
  <c r="BA30" i="2"/>
  <c r="AY30" i="2"/>
  <c r="V25" i="6"/>
  <c r="AU30" i="2"/>
  <c r="V24" i="6" s="1"/>
  <c r="AS30" i="2"/>
  <c r="V23" i="6" s="1"/>
  <c r="AQ30" i="2"/>
  <c r="V22" i="6" s="1"/>
  <c r="AO30" i="2"/>
  <c r="V21" i="6" s="1"/>
  <c r="AM30" i="2"/>
  <c r="V20" i="6" s="1"/>
  <c r="AK30" i="2"/>
  <c r="V19" i="6" s="1"/>
  <c r="AI30" i="2"/>
  <c r="V18" i="6" s="1"/>
  <c r="AG30" i="2"/>
  <c r="V17" i="6" s="1"/>
  <c r="BI29" i="2"/>
  <c r="BG29" i="2"/>
  <c r="BE29" i="2"/>
  <c r="BC29" i="2"/>
  <c r="BA29" i="2"/>
  <c r="AY29" i="2"/>
  <c r="U25" i="6"/>
  <c r="AU29" i="2"/>
  <c r="U24" i="6" s="1"/>
  <c r="AS29" i="2"/>
  <c r="U23" i="6" s="1"/>
  <c r="AQ29" i="2"/>
  <c r="U22" i="6" s="1"/>
  <c r="AO29" i="2"/>
  <c r="U21" i="6" s="1"/>
  <c r="AM29" i="2"/>
  <c r="U20" i="6" s="1"/>
  <c r="AK29" i="2"/>
  <c r="U19" i="6" s="1"/>
  <c r="AI29" i="2"/>
  <c r="U18" i="6" s="1"/>
  <c r="AG29" i="2"/>
  <c r="U17" i="6" s="1"/>
  <c r="BI28" i="2"/>
  <c r="BG28" i="2"/>
  <c r="BE28" i="2"/>
  <c r="BC28" i="2"/>
  <c r="BA28" i="2"/>
  <c r="AY28" i="2"/>
  <c r="T25" i="6"/>
  <c r="AU28" i="2"/>
  <c r="T24" i="6" s="1"/>
  <c r="AS28" i="2"/>
  <c r="T23" i="6" s="1"/>
  <c r="AQ28" i="2"/>
  <c r="T22" i="6" s="1"/>
  <c r="AO28" i="2"/>
  <c r="T21" i="6" s="1"/>
  <c r="AM28" i="2"/>
  <c r="T20" i="6" s="1"/>
  <c r="AK28" i="2"/>
  <c r="T19" i="6" s="1"/>
  <c r="AI28" i="2"/>
  <c r="T18" i="6" s="1"/>
  <c r="AG28" i="2"/>
  <c r="T17" i="6" s="1"/>
  <c r="BH27" i="2"/>
  <c r="BF27" i="2"/>
  <c r="BD27" i="2"/>
  <c r="BB27" i="2"/>
  <c r="AZ27" i="2"/>
  <c r="AX27" i="2"/>
  <c r="Y25" i="5"/>
  <c r="AT27" i="2"/>
  <c r="Y24" i="5" s="1"/>
  <c r="AR27" i="2"/>
  <c r="Y23" i="5" s="1"/>
  <c r="AP27" i="2"/>
  <c r="Y22" i="5" s="1"/>
  <c r="AN27" i="2"/>
  <c r="Y21" i="5" s="1"/>
  <c r="Y20" i="5"/>
  <c r="AJ27" i="2"/>
  <c r="Y19" i="5" s="1"/>
  <c r="AH27" i="2"/>
  <c r="Y18" i="5" s="1"/>
  <c r="AF27" i="2"/>
  <c r="Y17" i="5" s="1"/>
  <c r="BI26" i="2"/>
  <c r="BG26" i="2"/>
  <c r="BE26" i="2"/>
  <c r="BC26" i="2"/>
  <c r="BA26" i="2"/>
  <c r="AY26" i="2"/>
  <c r="S25" i="6"/>
  <c r="AU26" i="2"/>
  <c r="S24" i="6" s="1"/>
  <c r="AS26" i="2"/>
  <c r="S23" i="6" s="1"/>
  <c r="AQ26" i="2"/>
  <c r="S22" i="6" s="1"/>
  <c r="AO26" i="2"/>
  <c r="S21" i="6" s="1"/>
  <c r="AM26" i="2"/>
  <c r="S20" i="6" s="1"/>
  <c r="AK26" i="2"/>
  <c r="S19" i="6" s="1"/>
  <c r="AI26" i="2"/>
  <c r="S18" i="6" s="1"/>
  <c r="AG26" i="2"/>
  <c r="S17" i="6" s="1"/>
  <c r="BI25" i="2"/>
  <c r="BG25" i="2"/>
  <c r="BE25" i="2"/>
  <c r="BC25" i="2"/>
  <c r="BA25" i="2"/>
  <c r="AY25" i="2"/>
  <c r="R25" i="6"/>
  <c r="AU25" i="2"/>
  <c r="R24" i="6" s="1"/>
  <c r="AS25" i="2"/>
  <c r="R23" i="6" s="1"/>
  <c r="AQ25" i="2"/>
  <c r="R22" i="6" s="1"/>
  <c r="AO25" i="2"/>
  <c r="R21" i="6" s="1"/>
  <c r="AM25" i="2"/>
  <c r="R20" i="6" s="1"/>
  <c r="AK25" i="2"/>
  <c r="R19" i="6" s="1"/>
  <c r="AI25" i="2"/>
  <c r="R18" i="6" s="1"/>
  <c r="AG25" i="2"/>
  <c r="R17" i="6" s="1"/>
  <c r="BI24" i="2"/>
  <c r="BG24" i="2"/>
  <c r="BE24" i="2"/>
  <c r="BC24" i="2"/>
  <c r="BA24" i="2"/>
  <c r="AY24" i="2"/>
  <c r="Q25" i="6"/>
  <c r="AU24" i="2"/>
  <c r="Q24" i="6" s="1"/>
  <c r="AS24" i="2"/>
  <c r="Q23" i="6" s="1"/>
  <c r="AQ24" i="2"/>
  <c r="Q22" i="6" s="1"/>
  <c r="AO24" i="2"/>
  <c r="Q21" i="6" s="1"/>
  <c r="AM24" i="2"/>
  <c r="Q20" i="6" s="1"/>
  <c r="AK24" i="2"/>
  <c r="Q19" i="6" s="1"/>
  <c r="AI24" i="2"/>
  <c r="Q18" i="6" s="1"/>
  <c r="AG24" i="2"/>
  <c r="Q17" i="6" s="1"/>
  <c r="BH22" i="2"/>
  <c r="BF22" i="2"/>
  <c r="BD22" i="2"/>
  <c r="BB22" i="2"/>
  <c r="AZ22" i="2"/>
  <c r="AX22" i="2"/>
  <c r="U25" i="5"/>
  <c r="AT22" i="2"/>
  <c r="U24" i="5" s="1"/>
  <c r="AR22" i="2"/>
  <c r="U23" i="5" s="1"/>
  <c r="AP22" i="2"/>
  <c r="U22" i="5" s="1"/>
  <c r="AN22" i="2"/>
  <c r="U21" i="5" s="1"/>
  <c r="AL22" i="2"/>
  <c r="U20" i="5" s="1"/>
  <c r="AJ22" i="2"/>
  <c r="U19" i="5" s="1"/>
  <c r="AH22" i="2"/>
  <c r="U18" i="5" s="1"/>
  <c r="AF22" i="2"/>
  <c r="U17" i="5" s="1"/>
  <c r="BI21" i="2"/>
  <c r="BG21" i="2"/>
  <c r="BE21" i="2"/>
  <c r="BC21" i="2"/>
  <c r="BA21" i="2"/>
  <c r="AY21" i="2"/>
  <c r="P25" i="6"/>
  <c r="AU21" i="2"/>
  <c r="P24" i="6" s="1"/>
  <c r="AS21" i="2"/>
  <c r="P23" i="6" s="1"/>
  <c r="AQ21" i="2"/>
  <c r="P22" i="6" s="1"/>
  <c r="AO21" i="2"/>
  <c r="P21" i="6" s="1"/>
  <c r="AM21" i="2"/>
  <c r="P20" i="6" s="1"/>
  <c r="AK21" i="2"/>
  <c r="P19" i="6" s="1"/>
  <c r="AI21" i="2"/>
  <c r="P18" i="6" s="1"/>
  <c r="AG21" i="2"/>
  <c r="P17" i="6" s="1"/>
  <c r="BI20" i="2"/>
  <c r="BG20" i="2"/>
  <c r="BE20" i="2"/>
  <c r="BC20" i="2"/>
  <c r="BA20" i="2"/>
  <c r="AY20" i="2"/>
  <c r="O25" i="6"/>
  <c r="AU20" i="2"/>
  <c r="O24" i="6" s="1"/>
  <c r="AS20" i="2"/>
  <c r="O23" i="6" s="1"/>
  <c r="AQ20" i="2"/>
  <c r="O22" i="6" s="1"/>
  <c r="AO20" i="2"/>
  <c r="O21" i="6" s="1"/>
  <c r="AM20" i="2"/>
  <c r="O20" i="6" s="1"/>
  <c r="AK20" i="2"/>
  <c r="O19" i="6" s="1"/>
  <c r="AI20" i="2"/>
  <c r="O18" i="6" s="1"/>
  <c r="AG20" i="2"/>
  <c r="O17" i="6" s="1"/>
  <c r="BI19" i="2"/>
  <c r="BG19" i="2"/>
  <c r="BE19" i="2"/>
  <c r="BC19" i="2"/>
  <c r="BA19" i="2"/>
  <c r="AY19" i="2"/>
  <c r="N25" i="6"/>
  <c r="AU19" i="2"/>
  <c r="N24" i="6" s="1"/>
  <c r="AS19" i="2"/>
  <c r="N23" i="6" s="1"/>
  <c r="AQ19" i="2"/>
  <c r="N22" i="6" s="1"/>
  <c r="AO19" i="2"/>
  <c r="N21" i="6" s="1"/>
  <c r="AM19" i="2"/>
  <c r="N20" i="6" s="1"/>
  <c r="AK19" i="2"/>
  <c r="N19" i="6" s="1"/>
  <c r="AI19" i="2"/>
  <c r="N18" i="6" s="1"/>
  <c r="AG19" i="2"/>
  <c r="N17" i="6" s="1"/>
  <c r="BH18" i="2"/>
  <c r="BF18" i="2"/>
  <c r="BD18" i="2"/>
  <c r="BB18" i="2"/>
  <c r="AZ18" i="2"/>
  <c r="AX18" i="2"/>
  <c r="Q25" i="5"/>
  <c r="AT18" i="2"/>
  <c r="Q24" i="5" s="1"/>
  <c r="AR18" i="2"/>
  <c r="Q23" i="5" s="1"/>
  <c r="AP18" i="2"/>
  <c r="Q22" i="5" s="1"/>
  <c r="AN18" i="2"/>
  <c r="Q21" i="5" s="1"/>
  <c r="Q20" i="5"/>
  <c r="AJ18" i="2"/>
  <c r="Q19" i="5" s="1"/>
  <c r="AH18" i="2"/>
  <c r="Q18" i="5" s="1"/>
  <c r="AF18" i="2"/>
  <c r="Q17" i="5" s="1"/>
  <c r="BI17" i="2"/>
  <c r="BG17" i="2"/>
  <c r="BE17" i="2"/>
  <c r="BC17" i="2"/>
  <c r="BA17" i="2"/>
  <c r="AY17" i="2"/>
  <c r="M25" i="6"/>
  <c r="AU17" i="2"/>
  <c r="M24" i="6" s="1"/>
  <c r="AS17" i="2"/>
  <c r="M23" i="6" s="1"/>
  <c r="AQ17" i="2"/>
  <c r="M22" i="6" s="1"/>
  <c r="AO17" i="2"/>
  <c r="M21" i="6" s="1"/>
  <c r="AM17" i="2"/>
  <c r="M20" i="6" s="1"/>
  <c r="AK17" i="2"/>
  <c r="M19" i="6" s="1"/>
  <c r="AI17" i="2"/>
  <c r="M18" i="6" s="1"/>
  <c r="AG17" i="2"/>
  <c r="M17" i="6" s="1"/>
  <c r="BI16" i="2"/>
  <c r="BG16" i="2"/>
  <c r="BE16" i="2"/>
  <c r="BC16" i="2"/>
  <c r="BA16" i="2"/>
  <c r="AY16" i="2"/>
  <c r="L25" i="6"/>
  <c r="AU16" i="2"/>
  <c r="L24" i="6" s="1"/>
  <c r="AS16" i="2"/>
  <c r="L23" i="6" s="1"/>
  <c r="AQ16" i="2"/>
  <c r="L22" i="6" s="1"/>
  <c r="AO16" i="2"/>
  <c r="L21" i="6" s="1"/>
  <c r="AM16" i="2"/>
  <c r="L20" i="6" s="1"/>
  <c r="AK16" i="2"/>
  <c r="L19" i="6" s="1"/>
  <c r="AI16" i="2"/>
  <c r="L18" i="6" s="1"/>
  <c r="AG16" i="2"/>
  <c r="L17" i="6" s="1"/>
  <c r="BI15" i="2"/>
  <c r="BG15" i="2"/>
  <c r="BE15" i="2"/>
  <c r="BC15" i="2"/>
  <c r="BA15" i="2"/>
  <c r="AY15" i="2"/>
  <c r="K25" i="6"/>
  <c r="AU15" i="2"/>
  <c r="K24" i="6" s="1"/>
  <c r="AS15" i="2"/>
  <c r="K23" i="6" s="1"/>
  <c r="AQ15" i="2"/>
  <c r="K22" i="6" s="1"/>
  <c r="AO15" i="2"/>
  <c r="K21" i="6" s="1"/>
  <c r="AM15" i="2"/>
  <c r="K20" i="6" s="1"/>
  <c r="AK15" i="2"/>
  <c r="K19" i="6" s="1"/>
  <c r="AI15" i="2"/>
  <c r="K18" i="6" s="1"/>
  <c r="AG15" i="2"/>
  <c r="K17" i="6" s="1"/>
  <c r="BH13" i="2"/>
  <c r="BF13" i="2"/>
  <c r="BD13" i="2"/>
  <c r="BB13" i="2"/>
  <c r="AZ13" i="2"/>
  <c r="AX13" i="2"/>
  <c r="M25" i="5"/>
  <c r="AT13" i="2"/>
  <c r="M24" i="5" s="1"/>
  <c r="AR13" i="2"/>
  <c r="M23" i="5" s="1"/>
  <c r="AP13" i="2"/>
  <c r="M22" i="5" s="1"/>
  <c r="AN13" i="2"/>
  <c r="M21" i="5" s="1"/>
  <c r="AL13" i="2"/>
  <c r="M20" i="5" s="1"/>
  <c r="AJ13" i="2"/>
  <c r="M19" i="5" s="1"/>
  <c r="AH13" i="2"/>
  <c r="M18" i="5" s="1"/>
  <c r="AF13" i="2"/>
  <c r="M17" i="5" s="1"/>
  <c r="BH12" i="2"/>
  <c r="BF12" i="2"/>
  <c r="BD12" i="2"/>
  <c r="BB12" i="2"/>
  <c r="AZ12" i="2"/>
  <c r="AX12" i="2"/>
  <c r="L25" i="5"/>
  <c r="AT12" i="2"/>
  <c r="L24" i="5" s="1"/>
  <c r="AR12" i="2"/>
  <c r="L23" i="5" s="1"/>
  <c r="AN12" i="2"/>
  <c r="L21" i="5" s="1"/>
  <c r="AL12" i="2"/>
  <c r="L20" i="5" s="1"/>
  <c r="AJ12" i="2"/>
  <c r="L19" i="5" s="1"/>
  <c r="AH12" i="2"/>
  <c r="L18" i="5" s="1"/>
  <c r="AF12" i="2"/>
  <c r="L17" i="5" s="1"/>
  <c r="BI11" i="2"/>
  <c r="BG11" i="2"/>
  <c r="BE11" i="2"/>
  <c r="BC11" i="2"/>
  <c r="BA11" i="2"/>
  <c r="AY11" i="2"/>
  <c r="J25" i="6"/>
  <c r="AU11" i="2"/>
  <c r="J24" i="6" s="1"/>
  <c r="AS11" i="2"/>
  <c r="J23" i="6" s="1"/>
  <c r="AQ11" i="2"/>
  <c r="J22" i="6" s="1"/>
  <c r="AO11" i="2"/>
  <c r="J21" i="6" s="1"/>
  <c r="AM11" i="2"/>
  <c r="J20" i="6" s="1"/>
  <c r="AK11" i="2"/>
  <c r="J19" i="6" s="1"/>
  <c r="AI11" i="2"/>
  <c r="J18" i="6" s="1"/>
  <c r="AG11" i="2"/>
  <c r="J17" i="6" s="1"/>
  <c r="BI10" i="2"/>
  <c r="BG10" i="2"/>
  <c r="BE10" i="2"/>
  <c r="BC10" i="2"/>
  <c r="BA10" i="2"/>
  <c r="AY10" i="2"/>
  <c r="I25" i="6"/>
  <c r="AU10" i="2"/>
  <c r="I24" i="6" s="1"/>
  <c r="AS10" i="2"/>
  <c r="I23" i="6" s="1"/>
  <c r="AQ10" i="2"/>
  <c r="I22" i="6" s="1"/>
  <c r="AO10" i="2"/>
  <c r="I21" i="6" s="1"/>
  <c r="AM10" i="2"/>
  <c r="I20" i="6" s="1"/>
  <c r="AK10" i="2"/>
  <c r="I19" i="6" s="1"/>
  <c r="AI10" i="2"/>
  <c r="I18" i="6" s="1"/>
  <c r="AG10" i="2"/>
  <c r="I17" i="6" s="1"/>
  <c r="BI9" i="2"/>
  <c r="BG9" i="2"/>
  <c r="BE9" i="2"/>
  <c r="BC9" i="2"/>
  <c r="BA9" i="2"/>
  <c r="AY9" i="2"/>
  <c r="H25" i="6"/>
  <c r="AU9" i="2"/>
  <c r="H24" i="6" s="1"/>
  <c r="AS9" i="2"/>
  <c r="H23" i="6" s="1"/>
  <c r="AQ9" i="2"/>
  <c r="H22" i="6" s="1"/>
  <c r="AO9" i="2"/>
  <c r="H21" i="6" s="1"/>
  <c r="AM9" i="2"/>
  <c r="H20" i="6" s="1"/>
  <c r="AK9" i="2"/>
  <c r="H19" i="6" s="1"/>
  <c r="AI9" i="2"/>
  <c r="H18" i="6" s="1"/>
  <c r="AG9" i="2"/>
  <c r="H17" i="6" s="1"/>
  <c r="BI8" i="2"/>
  <c r="BG8" i="2"/>
  <c r="BE8" i="2"/>
  <c r="BC8" i="2"/>
  <c r="BA8" i="2"/>
  <c r="AY8" i="2"/>
  <c r="G25" i="6"/>
  <c r="AU8" i="2"/>
  <c r="G24" i="6" s="1"/>
  <c r="AS8" i="2"/>
  <c r="G23" i="6" s="1"/>
  <c r="AQ8" i="2"/>
  <c r="G22" i="6" s="1"/>
  <c r="AO8" i="2"/>
  <c r="G21" i="6" s="1"/>
  <c r="AM8" i="2"/>
  <c r="G20" i="6" s="1"/>
  <c r="AK8" i="2"/>
  <c r="G19" i="6" s="1"/>
  <c r="AI8" i="2"/>
  <c r="G18" i="6" s="1"/>
  <c r="AG8" i="2"/>
  <c r="G17" i="6" s="1"/>
  <c r="BI5" i="2"/>
  <c r="BG5" i="2"/>
  <c r="BE5" i="2"/>
  <c r="BC5" i="2"/>
  <c r="BA5" i="2"/>
  <c r="AY5" i="2"/>
  <c r="F25" i="6"/>
  <c r="AU5" i="2"/>
  <c r="F24" i="6" s="1"/>
  <c r="AS5" i="2"/>
  <c r="F23" i="6" s="1"/>
  <c r="AQ5" i="2"/>
  <c r="F22" i="6" s="1"/>
  <c r="AO5" i="2"/>
  <c r="F21" i="6" s="1"/>
  <c r="AM5" i="2"/>
  <c r="F20" i="6" s="1"/>
  <c r="AK5" i="2"/>
  <c r="F19" i="6" s="1"/>
  <c r="AI5" i="2"/>
  <c r="F18" i="6" s="1"/>
  <c r="AG5" i="2"/>
  <c r="F17" i="6" s="1"/>
  <c r="BI4" i="2"/>
  <c r="BG4" i="2"/>
  <c r="BE4" i="2"/>
  <c r="BC4" i="2"/>
  <c r="BA4" i="2"/>
  <c r="AY4" i="2"/>
  <c r="E25" i="6"/>
  <c r="AU4" i="2"/>
  <c r="E24" i="6" s="1"/>
  <c r="AS4" i="2"/>
  <c r="E23" i="6" s="1"/>
  <c r="AQ4" i="2"/>
  <c r="E22" i="6" s="1"/>
  <c r="AO4" i="2"/>
  <c r="E21" i="6" s="1"/>
  <c r="AM4" i="2"/>
  <c r="E20" i="6" s="1"/>
  <c r="AK4" i="2"/>
  <c r="E19" i="6" s="1"/>
  <c r="AI4" i="2"/>
  <c r="E18" i="6" s="1"/>
  <c r="AG4" i="2"/>
  <c r="E17" i="6" s="1"/>
  <c r="BI3" i="2"/>
  <c r="BG3" i="2"/>
  <c r="BE3" i="2"/>
  <c r="BC3" i="2"/>
  <c r="BA3" i="2"/>
  <c r="AY3" i="2"/>
  <c r="D25" i="6"/>
  <c r="AU3" i="2"/>
  <c r="D24" i="6" s="1"/>
  <c r="AS3" i="2"/>
  <c r="D23" i="6" s="1"/>
  <c r="AQ3" i="2"/>
  <c r="D22" i="6" s="1"/>
  <c r="AO3" i="2"/>
  <c r="D21" i="6" s="1"/>
  <c r="AM3" i="2"/>
  <c r="D20" i="6" s="1"/>
  <c r="AK3" i="2"/>
  <c r="D19" i="6" s="1"/>
  <c r="AI3" i="2"/>
  <c r="D18" i="6" s="1"/>
  <c r="AG3" i="2"/>
  <c r="D17" i="6" s="1"/>
  <c r="BK47" i="2"/>
  <c r="BK48" i="2"/>
  <c r="BK49" i="2"/>
  <c r="D18" i="2"/>
  <c r="Q3" i="5" s="1"/>
  <c r="F18" i="2"/>
  <c r="Q4" i="5" s="1"/>
  <c r="H18" i="2"/>
  <c r="Q5" i="5" s="1"/>
  <c r="J18" i="2"/>
  <c r="Q6" i="5" s="1"/>
  <c r="L18" i="2"/>
  <c r="Q7" i="5" s="1"/>
  <c r="N18" i="2"/>
  <c r="Q8" i="5" s="1"/>
  <c r="P18" i="2"/>
  <c r="Q9" i="5" s="1"/>
  <c r="R18" i="2"/>
  <c r="Q10" i="5" s="1"/>
  <c r="T18" i="2"/>
  <c r="Q11" i="5" s="1"/>
  <c r="V18" i="2"/>
  <c r="Q12" i="5" s="1"/>
  <c r="X18" i="2"/>
  <c r="Q13" i="5" s="1"/>
  <c r="Z18" i="2"/>
  <c r="Q14" i="5" s="1"/>
  <c r="AB18" i="2"/>
  <c r="Q15" i="5" s="1"/>
  <c r="AD18" i="2"/>
  <c r="Q16" i="5" s="1"/>
  <c r="E19" i="2"/>
  <c r="N3" i="6" s="1"/>
  <c r="G19" i="2"/>
  <c r="N4" i="6" s="1"/>
  <c r="I19" i="2"/>
  <c r="N5" i="6" s="1"/>
  <c r="K19" i="2"/>
  <c r="N6" i="6" s="1"/>
  <c r="M19" i="2"/>
  <c r="N7" i="6" s="1"/>
  <c r="O19" i="2"/>
  <c r="N8" i="6" s="1"/>
  <c r="Q19" i="2"/>
  <c r="N9" i="6" s="1"/>
  <c r="S19" i="2"/>
  <c r="N10" i="6" s="1"/>
  <c r="U19" i="2"/>
  <c r="N11" i="6" s="1"/>
  <c r="W19" i="2"/>
  <c r="N12" i="6" s="1"/>
  <c r="Y19" i="2"/>
  <c r="N13" i="6" s="1"/>
  <c r="AA19" i="2"/>
  <c r="N14" i="6" s="1"/>
  <c r="AC19" i="2"/>
  <c r="N15" i="6" s="1"/>
  <c r="AE19" i="2"/>
  <c r="N16" i="6" s="1"/>
  <c r="E20" i="2"/>
  <c r="O3" i="6" s="1"/>
  <c r="G20" i="2"/>
  <c r="O4" i="6" s="1"/>
  <c r="I20" i="2"/>
  <c r="O5" i="6" s="1"/>
  <c r="K20" i="2"/>
  <c r="O6" i="6" s="1"/>
  <c r="M20" i="2"/>
  <c r="O7" i="6" s="1"/>
  <c r="O20" i="2"/>
  <c r="O8" i="6" s="1"/>
  <c r="Q20" i="2"/>
  <c r="O9" i="6" s="1"/>
  <c r="S20" i="2"/>
  <c r="O10" i="6" s="1"/>
  <c r="U20" i="2"/>
  <c r="O11" i="6" s="1"/>
  <c r="W20" i="2"/>
  <c r="O12" i="6" s="1"/>
  <c r="Y20" i="2"/>
  <c r="O13" i="6" s="1"/>
  <c r="AA20" i="2"/>
  <c r="O14" i="6" s="1"/>
  <c r="AC20" i="2"/>
  <c r="O15" i="6" s="1"/>
  <c r="AE20" i="2"/>
  <c r="O16" i="6" s="1"/>
  <c r="E21" i="2"/>
  <c r="P3" i="6" s="1"/>
  <c r="G21" i="2"/>
  <c r="P4" i="6" s="1"/>
  <c r="I21" i="2"/>
  <c r="P5" i="6" s="1"/>
  <c r="K21" i="2"/>
  <c r="P6" i="6" s="1"/>
  <c r="M21" i="2"/>
  <c r="P7" i="6" s="1"/>
  <c r="O21" i="2"/>
  <c r="P8" i="6" s="1"/>
  <c r="Q21" i="2"/>
  <c r="P9" i="6" s="1"/>
  <c r="S21" i="2"/>
  <c r="P10" i="6" s="1"/>
  <c r="U21" i="2"/>
  <c r="P11" i="6" s="1"/>
  <c r="W21" i="2"/>
  <c r="P12" i="6" s="1"/>
  <c r="Y21" i="2"/>
  <c r="P13" i="6" s="1"/>
  <c r="AA21" i="2"/>
  <c r="P14" i="6" s="1"/>
  <c r="AC21" i="2"/>
  <c r="P15" i="6" s="1"/>
  <c r="AE21" i="2"/>
  <c r="P16" i="6" s="1"/>
  <c r="D22" i="2"/>
  <c r="U3" i="5" s="1"/>
  <c r="F22" i="2"/>
  <c r="U4" i="5" s="1"/>
  <c r="H22" i="2"/>
  <c r="U5" i="5" s="1"/>
  <c r="J22" i="2"/>
  <c r="U6" i="5" s="1"/>
  <c r="L22" i="2"/>
  <c r="U7" i="5" s="1"/>
  <c r="N22" i="2"/>
  <c r="U8" i="5" s="1"/>
  <c r="P22" i="2"/>
  <c r="U9" i="5" s="1"/>
  <c r="R22" i="2"/>
  <c r="U10" i="5" s="1"/>
  <c r="T22" i="2"/>
  <c r="U11" i="5" s="1"/>
  <c r="V22" i="2"/>
  <c r="U12" i="5" s="1"/>
  <c r="X22" i="2"/>
  <c r="U13" i="5" s="1"/>
  <c r="Z22" i="2"/>
  <c r="U14" i="5" s="1"/>
  <c r="AB22" i="2"/>
  <c r="U15" i="5" s="1"/>
  <c r="AD22" i="2"/>
  <c r="U16" i="5" s="1"/>
  <c r="E24" i="2"/>
  <c r="Q3" i="6" s="1"/>
  <c r="G24" i="2"/>
  <c r="Q4" i="6" s="1"/>
  <c r="I24" i="2"/>
  <c r="Q5" i="6" s="1"/>
  <c r="K24" i="2"/>
  <c r="Q6" i="6" s="1"/>
  <c r="M24" i="2"/>
  <c r="Q7" i="6" s="1"/>
  <c r="O24" i="2"/>
  <c r="Q8" i="6" s="1"/>
  <c r="Q24" i="2"/>
  <c r="Q9" i="6" s="1"/>
  <c r="S24" i="2"/>
  <c r="Q10" i="6" s="1"/>
  <c r="U24" i="2"/>
  <c r="Q11" i="6" s="1"/>
  <c r="W24" i="2"/>
  <c r="Q12" i="6" s="1"/>
  <c r="Y24" i="2"/>
  <c r="Q13" i="6" s="1"/>
  <c r="AA24" i="2"/>
  <c r="Q14" i="6" s="1"/>
  <c r="AC24" i="2"/>
  <c r="Q15" i="6" s="1"/>
  <c r="AE24" i="2"/>
  <c r="Q16" i="6" s="1"/>
  <c r="E25" i="2"/>
  <c r="R3" i="6" s="1"/>
  <c r="G25" i="2"/>
  <c r="R4" i="6" s="1"/>
  <c r="I25" i="2"/>
  <c r="R5" i="6" s="1"/>
  <c r="K25" i="2"/>
  <c r="R6" i="6" s="1"/>
  <c r="M25" i="2"/>
  <c r="R7" i="6" s="1"/>
  <c r="O25" i="2"/>
  <c r="R8" i="6" s="1"/>
  <c r="Q25" i="2"/>
  <c r="R9" i="6" s="1"/>
  <c r="S25" i="2"/>
  <c r="R10" i="6" s="1"/>
  <c r="U25" i="2"/>
  <c r="R11" i="6" s="1"/>
  <c r="W25" i="2"/>
  <c r="R12" i="6" s="1"/>
  <c r="Y25" i="2"/>
  <c r="R13" i="6" s="1"/>
  <c r="AA25" i="2"/>
  <c r="R14" i="6" s="1"/>
  <c r="AC25" i="2"/>
  <c r="R15" i="6" s="1"/>
  <c r="AE25" i="2"/>
  <c r="R16" i="6" s="1"/>
  <c r="E26" i="2"/>
  <c r="S3" i="6" s="1"/>
  <c r="G26" i="2"/>
  <c r="S4" i="6" s="1"/>
  <c r="I26" i="2"/>
  <c r="S5" i="6" s="1"/>
  <c r="K26" i="2"/>
  <c r="S6" i="6" s="1"/>
  <c r="M26" i="2"/>
  <c r="S7" i="6" s="1"/>
  <c r="O26" i="2"/>
  <c r="S8" i="6" s="1"/>
  <c r="Q26" i="2"/>
  <c r="S9" i="6" s="1"/>
  <c r="S26" i="2"/>
  <c r="S10" i="6" s="1"/>
  <c r="U26" i="2"/>
  <c r="S11" i="6" s="1"/>
  <c r="W26" i="2"/>
  <c r="S12" i="6" s="1"/>
  <c r="Y26" i="2"/>
  <c r="S13" i="6" s="1"/>
  <c r="AA26" i="2"/>
  <c r="S14" i="6" s="1"/>
  <c r="AC26" i="2"/>
  <c r="S15" i="6" s="1"/>
  <c r="AE26" i="2"/>
  <c r="S16" i="6" s="1"/>
  <c r="D27" i="2"/>
  <c r="Y3" i="5" s="1"/>
  <c r="F27" i="2"/>
  <c r="Y4" i="5" s="1"/>
  <c r="H27" i="2"/>
  <c r="Y5" i="5" s="1"/>
  <c r="J27" i="2"/>
  <c r="Y6" i="5" s="1"/>
  <c r="L27" i="2"/>
  <c r="Y7" i="5" s="1"/>
  <c r="N27" i="2"/>
  <c r="Y8" i="5" s="1"/>
  <c r="P27" i="2"/>
  <c r="Y9" i="5" s="1"/>
  <c r="R27" i="2"/>
  <c r="Y10" i="5" s="1"/>
  <c r="T27" i="2"/>
  <c r="Y11" i="5" s="1"/>
  <c r="V27" i="2"/>
  <c r="Y12" i="5" s="1"/>
  <c r="X27" i="2"/>
  <c r="Y13" i="5" s="1"/>
  <c r="Z27" i="2"/>
  <c r="Y14" i="5" s="1"/>
  <c r="AB27" i="2"/>
  <c r="Y15" i="5" s="1"/>
  <c r="AD27" i="2"/>
  <c r="Y16" i="5" s="1"/>
  <c r="E28" i="2"/>
  <c r="T3" i="6" s="1"/>
  <c r="G28" i="2"/>
  <c r="T4" i="6" s="1"/>
  <c r="I28" i="2"/>
  <c r="T5" i="6" s="1"/>
  <c r="K28" i="2"/>
  <c r="T6" i="6" s="1"/>
  <c r="M28" i="2"/>
  <c r="T7" i="6" s="1"/>
  <c r="O28" i="2"/>
  <c r="T8" i="6" s="1"/>
  <c r="Q28" i="2"/>
  <c r="T9" i="6" s="1"/>
  <c r="S28" i="2"/>
  <c r="T10" i="6" s="1"/>
  <c r="U28" i="2"/>
  <c r="T11" i="6" s="1"/>
  <c r="W28" i="2"/>
  <c r="T12" i="6" s="1"/>
  <c r="Y28" i="2"/>
  <c r="T13" i="6" s="1"/>
  <c r="AA28" i="2"/>
  <c r="T14" i="6" s="1"/>
  <c r="AC28" i="2"/>
  <c r="T15" i="6" s="1"/>
  <c r="AE28" i="2"/>
  <c r="T16" i="6" s="1"/>
  <c r="E29" i="2"/>
  <c r="U3" i="6" s="1"/>
  <c r="G29" i="2"/>
  <c r="U4" i="6" s="1"/>
  <c r="I29" i="2"/>
  <c r="U5" i="6" s="1"/>
  <c r="K29" i="2"/>
  <c r="U6" i="6" s="1"/>
  <c r="M29" i="2"/>
  <c r="U7" i="6" s="1"/>
  <c r="O29" i="2"/>
  <c r="U8" i="6" s="1"/>
  <c r="Q29" i="2"/>
  <c r="U9" i="6" s="1"/>
  <c r="S29" i="2"/>
  <c r="U10" i="6" s="1"/>
  <c r="U29" i="2"/>
  <c r="U11" i="6" s="1"/>
  <c r="W29" i="2"/>
  <c r="U12" i="6" s="1"/>
  <c r="Y29" i="2"/>
  <c r="U13" i="6" s="1"/>
  <c r="AA29" i="2"/>
  <c r="U14" i="6" s="1"/>
  <c r="AC29" i="2"/>
  <c r="U15" i="6" s="1"/>
  <c r="AE29" i="2"/>
  <c r="U16" i="6" s="1"/>
  <c r="E30" i="2"/>
  <c r="V3" i="6" s="1"/>
  <c r="G30" i="2"/>
  <c r="V4" i="6" s="1"/>
  <c r="I30" i="2"/>
  <c r="V5" i="6" s="1"/>
  <c r="K30" i="2"/>
  <c r="V6" i="6" s="1"/>
  <c r="M30" i="2"/>
  <c r="V7" i="6" s="1"/>
  <c r="O30" i="2"/>
  <c r="V8" i="6" s="1"/>
  <c r="Q30" i="2"/>
  <c r="V9" i="6" s="1"/>
  <c r="S30" i="2"/>
  <c r="V10" i="6" s="1"/>
  <c r="U30" i="2"/>
  <c r="V11" i="6" s="1"/>
  <c r="W30" i="2"/>
  <c r="V12" i="6" s="1"/>
  <c r="Y30" i="2"/>
  <c r="V13" i="6" s="1"/>
  <c r="AA30" i="2"/>
  <c r="V14" i="6" s="1"/>
  <c r="AC30" i="2"/>
  <c r="V15" i="6" s="1"/>
  <c r="AE30" i="2"/>
  <c r="V16" i="6" s="1"/>
  <c r="D31" i="2"/>
  <c r="AC3" i="5" s="1"/>
  <c r="F31" i="2"/>
  <c r="AC4" i="5" s="1"/>
  <c r="H31" i="2"/>
  <c r="AC5" i="5" s="1"/>
  <c r="J31" i="2"/>
  <c r="AC6" i="5" s="1"/>
  <c r="L31" i="2"/>
  <c r="AC7" i="5" s="1"/>
  <c r="N31" i="2"/>
  <c r="AC8" i="5" s="1"/>
  <c r="P31" i="2"/>
  <c r="AC9" i="5" s="1"/>
  <c r="R31" i="2"/>
  <c r="AC10" i="5" s="1"/>
  <c r="T31" i="2"/>
  <c r="AC11" i="5" s="1"/>
  <c r="V31" i="2"/>
  <c r="AC12" i="5" s="1"/>
  <c r="X31" i="2"/>
  <c r="AC13" i="5" s="1"/>
  <c r="Z31" i="2"/>
  <c r="AC14" i="5" s="1"/>
  <c r="AB31" i="2"/>
  <c r="AC15" i="5" s="1"/>
  <c r="AD31" i="2"/>
  <c r="AC16" i="5" s="1"/>
  <c r="E33" i="2"/>
  <c r="W3" i="6" s="1"/>
  <c r="G33" i="2"/>
  <c r="W4" i="6" s="1"/>
  <c r="I33" i="2"/>
  <c r="W5" i="6" s="1"/>
  <c r="K33" i="2"/>
  <c r="W6" i="6" s="1"/>
  <c r="M33" i="2"/>
  <c r="W7" i="6" s="1"/>
  <c r="O33" i="2"/>
  <c r="W8" i="6" s="1"/>
  <c r="Q33" i="2"/>
  <c r="W9" i="6" s="1"/>
  <c r="S33" i="2"/>
  <c r="W10" i="6" s="1"/>
  <c r="U33" i="2"/>
  <c r="W11" i="6" s="1"/>
  <c r="W33" i="2"/>
  <c r="W12" i="6" s="1"/>
  <c r="Y33" i="2"/>
  <c r="W13" i="6" s="1"/>
  <c r="AA33" i="2"/>
  <c r="W14" i="6" s="1"/>
  <c r="AC33" i="2"/>
  <c r="W15" i="6" s="1"/>
  <c r="AE33" i="2"/>
  <c r="W16" i="6" s="1"/>
  <c r="E34" i="2"/>
  <c r="X3" i="6" s="1"/>
  <c r="G34" i="2"/>
  <c r="X4" i="6" s="1"/>
  <c r="I34" i="2"/>
  <c r="X5" i="6" s="1"/>
  <c r="K34" i="2"/>
  <c r="X6" i="6" s="1"/>
  <c r="M34" i="2"/>
  <c r="X7" i="6" s="1"/>
  <c r="O34" i="2"/>
  <c r="X8" i="6" s="1"/>
  <c r="Q34" i="2"/>
  <c r="X9" i="6" s="1"/>
  <c r="S34" i="2"/>
  <c r="X10" i="6" s="1"/>
  <c r="U34" i="2"/>
  <c r="X11" i="6" s="1"/>
  <c r="W34" i="2"/>
  <c r="X12" i="6" s="1"/>
  <c r="Y34" i="2"/>
  <c r="X13" i="6" s="1"/>
  <c r="AA34" i="2"/>
  <c r="X14" i="6" s="1"/>
  <c r="AC34" i="2"/>
  <c r="X15" i="6" s="1"/>
  <c r="AE34" i="2"/>
  <c r="X16" i="6" s="1"/>
  <c r="E35" i="2"/>
  <c r="Y3" i="6" s="1"/>
  <c r="G35" i="2"/>
  <c r="Y4" i="6" s="1"/>
  <c r="I35" i="2"/>
  <c r="Y5" i="6" s="1"/>
  <c r="K35" i="2"/>
  <c r="Y6" i="6" s="1"/>
  <c r="M35" i="2"/>
  <c r="Y7" i="6" s="1"/>
  <c r="O35" i="2"/>
  <c r="Y8" i="6" s="1"/>
  <c r="Q35" i="2"/>
  <c r="Y9" i="6" s="1"/>
  <c r="S35" i="2"/>
  <c r="Y10" i="6" s="1"/>
  <c r="U35" i="2"/>
  <c r="Y11" i="6" s="1"/>
  <c r="W35" i="2"/>
  <c r="Y12" i="6" s="1"/>
  <c r="Y35" i="2"/>
  <c r="Y13" i="6" s="1"/>
  <c r="AA35" i="2"/>
  <c r="Y14" i="6" s="1"/>
  <c r="AC35" i="2"/>
  <c r="Y15" i="6" s="1"/>
  <c r="AE35" i="2"/>
  <c r="Y16" i="6" s="1"/>
  <c r="D36" i="2"/>
  <c r="AG3" i="5" s="1"/>
  <c r="F36" i="2"/>
  <c r="AG4" i="5" s="1"/>
  <c r="H36" i="2"/>
  <c r="AG5" i="5" s="1"/>
  <c r="J36" i="2"/>
  <c r="AG6" i="5" s="1"/>
  <c r="L36" i="2"/>
  <c r="AG7" i="5" s="1"/>
  <c r="N36" i="2"/>
  <c r="AG8" i="5" s="1"/>
  <c r="P36" i="2"/>
  <c r="AG9" i="5" s="1"/>
  <c r="R36" i="2"/>
  <c r="AG10" i="5" s="1"/>
  <c r="T36" i="2"/>
  <c r="AG11" i="5" s="1"/>
  <c r="V36" i="2"/>
  <c r="AG12" i="5" s="1"/>
  <c r="X36" i="2"/>
  <c r="AG13" i="5" s="1"/>
  <c r="Z36" i="2"/>
  <c r="AG14" i="5" s="1"/>
  <c r="AB36" i="2"/>
  <c r="AG15" i="5" s="1"/>
  <c r="AD36" i="2"/>
  <c r="AG16" i="5" s="1"/>
  <c r="E37" i="2"/>
  <c r="Z3" i="6" s="1"/>
  <c r="G37" i="2"/>
  <c r="Z4" i="6" s="1"/>
  <c r="I37" i="2"/>
  <c r="Z5" i="6" s="1"/>
  <c r="K37" i="2"/>
  <c r="Z6" i="6" s="1"/>
  <c r="M37" i="2"/>
  <c r="Z7" i="6" s="1"/>
  <c r="O37" i="2"/>
  <c r="Z8" i="6" s="1"/>
  <c r="Q37" i="2"/>
  <c r="Z9" i="6" s="1"/>
  <c r="S37" i="2"/>
  <c r="Z10" i="6" s="1"/>
  <c r="U37" i="2"/>
  <c r="Z11" i="6" s="1"/>
  <c r="W37" i="2"/>
  <c r="Z12" i="6" s="1"/>
  <c r="Y37" i="2"/>
  <c r="Z13" i="6" s="1"/>
  <c r="AA37" i="2"/>
  <c r="Z14" i="6" s="1"/>
  <c r="AC37" i="2"/>
  <c r="Z15" i="6" s="1"/>
  <c r="AE37" i="2"/>
  <c r="Z16" i="6" s="1"/>
  <c r="E38" i="2"/>
  <c r="AA3" i="6" s="1"/>
  <c r="G38" i="2"/>
  <c r="AA4" i="6" s="1"/>
  <c r="I38" i="2"/>
  <c r="AA5" i="6" s="1"/>
  <c r="K38" i="2"/>
  <c r="AA6" i="6" s="1"/>
  <c r="M38" i="2"/>
  <c r="AA7" i="6" s="1"/>
  <c r="O38" i="2"/>
  <c r="AA8" i="6" s="1"/>
  <c r="Q38" i="2"/>
  <c r="AA9" i="6" s="1"/>
  <c r="S38" i="2"/>
  <c r="AA10" i="6" s="1"/>
  <c r="U38" i="2"/>
  <c r="AA11" i="6" s="1"/>
  <c r="W38" i="2"/>
  <c r="AA12" i="6" s="1"/>
  <c r="Y38" i="2"/>
  <c r="AA13" i="6" s="1"/>
  <c r="AA38" i="2"/>
  <c r="AA14" i="6" s="1"/>
  <c r="AC38" i="2"/>
  <c r="AA15" i="6" s="1"/>
  <c r="AE38" i="2"/>
  <c r="AA16" i="6" s="1"/>
  <c r="E39" i="2"/>
  <c r="AB3" i="6" s="1"/>
  <c r="G39" i="2"/>
  <c r="AB4" i="6" s="1"/>
  <c r="I39" i="2"/>
  <c r="AB5" i="6" s="1"/>
  <c r="K39" i="2"/>
  <c r="AB6" i="6" s="1"/>
  <c r="M39" i="2"/>
  <c r="AB7" i="6" s="1"/>
  <c r="O39" i="2"/>
  <c r="AB8" i="6" s="1"/>
  <c r="Q39" i="2"/>
  <c r="AB9" i="6" s="1"/>
  <c r="S39" i="2"/>
  <c r="AB10" i="6" s="1"/>
  <c r="U39" i="2"/>
  <c r="AB11" i="6" s="1"/>
  <c r="W39" i="2"/>
  <c r="AB12" i="6" s="1"/>
  <c r="Y39" i="2"/>
  <c r="AB13" i="6" s="1"/>
  <c r="AA39" i="2"/>
  <c r="AB14" i="6" s="1"/>
  <c r="AC39" i="2"/>
  <c r="AB15" i="6" s="1"/>
  <c r="AE39" i="2"/>
  <c r="AB16" i="6" s="1"/>
  <c r="D40" i="2"/>
  <c r="AK3" i="5" s="1"/>
  <c r="F40" i="2"/>
  <c r="AK4" i="5" s="1"/>
  <c r="H40" i="2"/>
  <c r="AK5" i="5" s="1"/>
  <c r="J40" i="2"/>
  <c r="AK6" i="5" s="1"/>
  <c r="L40" i="2"/>
  <c r="AK7" i="5" s="1"/>
  <c r="N40" i="2"/>
  <c r="AK8" i="5" s="1"/>
  <c r="P40" i="2"/>
  <c r="AK9" i="5" s="1"/>
  <c r="R40" i="2"/>
  <c r="AK10" i="5" s="1"/>
  <c r="T40" i="2"/>
  <c r="AK11" i="5" s="1"/>
  <c r="V40" i="2"/>
  <c r="AK12" i="5" s="1"/>
  <c r="X40" i="2"/>
  <c r="AK13" i="5" s="1"/>
  <c r="Z40" i="2"/>
  <c r="AK14" i="5" s="1"/>
  <c r="AB40" i="2"/>
  <c r="AK15" i="5" s="1"/>
  <c r="AD40" i="2"/>
  <c r="AK16" i="5" s="1"/>
  <c r="E42" i="2"/>
  <c r="AC3" i="6" s="1"/>
  <c r="G42" i="2"/>
  <c r="AC4" i="6" s="1"/>
  <c r="I42" i="2"/>
  <c r="AC5" i="6" s="1"/>
  <c r="K42" i="2"/>
  <c r="AC6" i="6" s="1"/>
  <c r="M42" i="2"/>
  <c r="AC7" i="6" s="1"/>
  <c r="O42" i="2"/>
  <c r="AC8" i="6" s="1"/>
  <c r="Q42" i="2"/>
  <c r="AC9" i="6" s="1"/>
  <c r="S42" i="2"/>
  <c r="AC10" i="6" s="1"/>
  <c r="U42" i="2"/>
  <c r="AC11" i="6" s="1"/>
  <c r="W42" i="2"/>
  <c r="AC12" i="6" s="1"/>
  <c r="Y42" i="2"/>
  <c r="AC13" i="6" s="1"/>
  <c r="AA42" i="2"/>
  <c r="AC14" i="6" s="1"/>
  <c r="AC42" i="2"/>
  <c r="AC15" i="6" s="1"/>
  <c r="AE42" i="2"/>
  <c r="AC16" i="6" s="1"/>
  <c r="E43" i="2"/>
  <c r="AD3" i="6" s="1"/>
  <c r="G43" i="2"/>
  <c r="AD4" i="6" s="1"/>
  <c r="I43" i="2"/>
  <c r="AD5" i="6" s="1"/>
  <c r="K43" i="2"/>
  <c r="AD6" i="6" s="1"/>
  <c r="M43" i="2"/>
  <c r="AD7" i="6" s="1"/>
  <c r="O43" i="2"/>
  <c r="AD8" i="6" s="1"/>
  <c r="Q43" i="2"/>
  <c r="AD9" i="6" s="1"/>
  <c r="S43" i="2"/>
  <c r="AD10" i="6" s="1"/>
  <c r="U43" i="2"/>
  <c r="AD11" i="6" s="1"/>
  <c r="W43" i="2"/>
  <c r="AD12" i="6" s="1"/>
  <c r="Y43" i="2"/>
  <c r="AD13" i="6" s="1"/>
  <c r="AA43" i="2"/>
  <c r="AD14" i="6" s="1"/>
  <c r="AC43" i="2"/>
  <c r="AD15" i="6" s="1"/>
  <c r="AE43" i="2"/>
  <c r="AD16" i="6" s="1"/>
  <c r="E44" i="2"/>
  <c r="AE3" i="6" s="1"/>
  <c r="G44" i="2"/>
  <c r="AE4" i="6" s="1"/>
  <c r="I44" i="2"/>
  <c r="AE5" i="6" s="1"/>
  <c r="K44" i="2"/>
  <c r="AE6" i="6" s="1"/>
  <c r="M44" i="2"/>
  <c r="AE7" i="6" s="1"/>
  <c r="O44" i="2"/>
  <c r="AE8" i="6" s="1"/>
  <c r="Q44" i="2"/>
  <c r="AE9" i="6" s="1"/>
  <c r="S44" i="2"/>
  <c r="AE10" i="6" s="1"/>
  <c r="U44" i="2"/>
  <c r="AE11" i="6" s="1"/>
  <c r="W44" i="2"/>
  <c r="AE12" i="6" s="1"/>
  <c r="Y44" i="2"/>
  <c r="AE13" i="6" s="1"/>
  <c r="AA44" i="2"/>
  <c r="AE14" i="6" s="1"/>
  <c r="AC44" i="2"/>
  <c r="AE15" i="6" s="1"/>
  <c r="AE44" i="2"/>
  <c r="AE16" i="6" s="1"/>
  <c r="D45" i="2"/>
  <c r="AO3" i="5" s="1"/>
  <c r="F45" i="2"/>
  <c r="AO4" i="5" s="1"/>
  <c r="H45" i="2"/>
  <c r="AO5" i="5" s="1"/>
  <c r="J45" i="2"/>
  <c r="AO6" i="5" s="1"/>
  <c r="L45" i="2"/>
  <c r="AO7" i="5" s="1"/>
  <c r="N45" i="2"/>
  <c r="AO8" i="5" s="1"/>
  <c r="P45" i="2"/>
  <c r="AO9" i="5" s="1"/>
  <c r="R45" i="2"/>
  <c r="AO10" i="5" s="1"/>
  <c r="T45" i="2"/>
  <c r="AO11" i="5" s="1"/>
  <c r="V45" i="2"/>
  <c r="AO12" i="5" s="1"/>
  <c r="X45" i="2"/>
  <c r="AO13" i="5" s="1"/>
  <c r="Z45" i="2"/>
  <c r="AO14" i="5" s="1"/>
  <c r="AB45" i="2"/>
  <c r="AO15" i="5" s="1"/>
  <c r="AD45" i="2"/>
  <c r="AO16" i="5" s="1"/>
  <c r="E46" i="2"/>
  <c r="AF3" i="6" s="1"/>
  <c r="G46" i="2"/>
  <c r="AF4" i="6" s="1"/>
  <c r="I46" i="2"/>
  <c r="AF5" i="6" s="1"/>
  <c r="K46" i="2"/>
  <c r="AF6" i="6" s="1"/>
  <c r="M46" i="2"/>
  <c r="AF7" i="6" s="1"/>
  <c r="O46" i="2"/>
  <c r="AF8" i="6" s="1"/>
  <c r="Q46" i="2"/>
  <c r="AF9" i="6" s="1"/>
  <c r="S46" i="2"/>
  <c r="AF10" i="6" s="1"/>
  <c r="U46" i="2"/>
  <c r="AF11" i="6" s="1"/>
  <c r="W46" i="2"/>
  <c r="AF12" i="6" s="1"/>
  <c r="Y46" i="2"/>
  <c r="AF13" i="6" s="1"/>
  <c r="AA46" i="2"/>
  <c r="AF14" i="6" s="1"/>
  <c r="AC46" i="2"/>
  <c r="AF15" i="6" s="1"/>
  <c r="AE46" i="2"/>
  <c r="AF16" i="6" s="1"/>
  <c r="E47" i="2"/>
  <c r="AG3" i="6" s="1"/>
  <c r="G47" i="2"/>
  <c r="AG4" i="6" s="1"/>
  <c r="I47" i="2"/>
  <c r="AG5" i="6" s="1"/>
  <c r="K47" i="2"/>
  <c r="AG6" i="6" s="1"/>
  <c r="M47" i="2"/>
  <c r="AG7" i="6" s="1"/>
  <c r="O47" i="2"/>
  <c r="AG8" i="6" s="1"/>
  <c r="Q47" i="2"/>
  <c r="AG9" i="6" s="1"/>
  <c r="S47" i="2"/>
  <c r="AG10" i="6" s="1"/>
  <c r="U47" i="2"/>
  <c r="AG11" i="6" s="1"/>
  <c r="W47" i="2"/>
  <c r="AG12" i="6" s="1"/>
  <c r="Y47" i="2"/>
  <c r="AG13" i="6" s="1"/>
  <c r="AA47" i="2"/>
  <c r="AG14" i="6" s="1"/>
  <c r="AC47" i="2"/>
  <c r="AG15" i="6" s="1"/>
  <c r="AE47" i="2"/>
  <c r="AG16" i="6" s="1"/>
  <c r="E48" i="2"/>
  <c r="AH3" i="6" s="1"/>
  <c r="G48" i="2"/>
  <c r="AH4" i="6" s="1"/>
  <c r="I48" i="2"/>
  <c r="AH5" i="6" s="1"/>
  <c r="K48" i="2"/>
  <c r="AH6" i="6" s="1"/>
  <c r="M48" i="2"/>
  <c r="AH7" i="6" s="1"/>
  <c r="O48" i="2"/>
  <c r="AH8" i="6" s="1"/>
  <c r="Q48" i="2"/>
  <c r="AH9" i="6" s="1"/>
  <c r="S48" i="2"/>
  <c r="AH10" i="6" s="1"/>
  <c r="U48" i="2"/>
  <c r="AH11" i="6" s="1"/>
  <c r="W48" i="2"/>
  <c r="AH12" i="6" s="1"/>
  <c r="Y48" i="2"/>
  <c r="AH13" i="6" s="1"/>
  <c r="AA48" i="2"/>
  <c r="AH14" i="6" s="1"/>
  <c r="AC48" i="2"/>
  <c r="AH15" i="6" s="1"/>
  <c r="AE48" i="2"/>
  <c r="AH16" i="6" s="1"/>
  <c r="D49" i="2"/>
  <c r="AS3" i="5" s="1"/>
  <c r="F49" i="2"/>
  <c r="AS4" i="5" s="1"/>
  <c r="H49" i="2"/>
  <c r="AS5" i="5" s="1"/>
  <c r="J49" i="2"/>
  <c r="AS6" i="5" s="1"/>
  <c r="L49" i="2"/>
  <c r="AS7" i="5" s="1"/>
  <c r="N49" i="2"/>
  <c r="AS8" i="5" s="1"/>
  <c r="P49" i="2"/>
  <c r="AS9" i="5" s="1"/>
  <c r="R49" i="2"/>
  <c r="AS10" i="5" s="1"/>
  <c r="T49" i="2"/>
  <c r="AS11" i="5" s="1"/>
  <c r="V49" i="2"/>
  <c r="AS12" i="5" s="1"/>
  <c r="X49" i="2"/>
  <c r="AS13" i="5" s="1"/>
  <c r="Z49" i="2"/>
  <c r="AS14" i="5" s="1"/>
  <c r="AB49" i="2"/>
  <c r="AS15" i="5" s="1"/>
  <c r="AD49" i="2"/>
  <c r="AS16" i="5" s="1"/>
  <c r="B49" i="2" l="1"/>
  <c r="B40" i="2"/>
  <c r="B31" i="2"/>
  <c r="B22" i="2"/>
  <c r="B45" i="2"/>
  <c r="B36" i="2"/>
  <c r="B27" i="2"/>
  <c r="B18" i="2"/>
  <c r="B4" i="5"/>
  <c r="B5" i="5"/>
  <c r="B6" i="5"/>
  <c r="B7" i="5"/>
  <c r="B8" i="5"/>
  <c r="B9" i="5"/>
  <c r="B10" i="5"/>
  <c r="B11" i="5"/>
  <c r="B12" i="5"/>
  <c r="B13" i="5"/>
  <c r="B14" i="5"/>
  <c r="B15" i="5"/>
  <c r="B16" i="5"/>
  <c r="B3" i="5"/>
  <c r="A5" i="5"/>
  <c r="D12" i="2"/>
  <c r="L3" i="5" s="1"/>
  <c r="F12" i="2"/>
  <c r="L4" i="5" s="1"/>
  <c r="H12" i="2"/>
  <c r="L5" i="5" s="1"/>
  <c r="J12" i="2"/>
  <c r="L6" i="5" s="1"/>
  <c r="L12" i="2"/>
  <c r="L7" i="5" s="1"/>
  <c r="N12" i="2"/>
  <c r="L8" i="5" s="1"/>
  <c r="P12" i="2"/>
  <c r="L9" i="5" s="1"/>
  <c r="R12" i="2"/>
  <c r="L10" i="5" s="1"/>
  <c r="T12" i="2"/>
  <c r="L11" i="5" s="1"/>
  <c r="V12" i="2"/>
  <c r="L12" i="5" s="1"/>
  <c r="X12" i="2"/>
  <c r="L13" i="5" s="1"/>
  <c r="Z12" i="2"/>
  <c r="L14" i="5" s="1"/>
  <c r="AB12" i="2"/>
  <c r="L15" i="5" s="1"/>
  <c r="AD12" i="2"/>
  <c r="L16" i="5" s="1"/>
  <c r="D13" i="2"/>
  <c r="M3" i="5" s="1"/>
  <c r="F13" i="2"/>
  <c r="M4" i="5" s="1"/>
  <c r="H13" i="2"/>
  <c r="M5" i="5" s="1"/>
  <c r="J13" i="2"/>
  <c r="M6" i="5" s="1"/>
  <c r="L13" i="2"/>
  <c r="M7" i="5" s="1"/>
  <c r="N13" i="2"/>
  <c r="M8" i="5" s="1"/>
  <c r="P13" i="2"/>
  <c r="M9" i="5" s="1"/>
  <c r="R13" i="2"/>
  <c r="M10" i="5" s="1"/>
  <c r="T13" i="2"/>
  <c r="M11" i="5" s="1"/>
  <c r="V13" i="2"/>
  <c r="M12" i="5" s="1"/>
  <c r="X13" i="2"/>
  <c r="M13" i="5" s="1"/>
  <c r="Z13" i="2"/>
  <c r="M14" i="5" s="1"/>
  <c r="AB13" i="2"/>
  <c r="M15" i="5" s="1"/>
  <c r="AD13" i="2"/>
  <c r="M16" i="5" s="1"/>
  <c r="E3" i="2"/>
  <c r="D3" i="6" s="1"/>
  <c r="G3" i="2"/>
  <c r="D4" i="6" s="1"/>
  <c r="I3" i="2"/>
  <c r="D5" i="6" s="1"/>
  <c r="K3" i="2"/>
  <c r="D6" i="6" s="1"/>
  <c r="M3" i="2"/>
  <c r="D7" i="6" s="1"/>
  <c r="O3" i="2"/>
  <c r="D8" i="6" s="1"/>
  <c r="Q3" i="2"/>
  <c r="D9" i="6" s="1"/>
  <c r="S3" i="2"/>
  <c r="D10" i="6" s="1"/>
  <c r="U3" i="2"/>
  <c r="D11" i="6" s="1"/>
  <c r="W3" i="2"/>
  <c r="D12" i="6" s="1"/>
  <c r="Y3" i="2"/>
  <c r="D13" i="6" s="1"/>
  <c r="AA3" i="2"/>
  <c r="D14" i="6" s="1"/>
  <c r="AC3" i="2"/>
  <c r="D15" i="6" s="1"/>
  <c r="AE3" i="2"/>
  <c r="D16" i="6" s="1"/>
  <c r="E4" i="2"/>
  <c r="E3" i="6" s="1"/>
  <c r="G4" i="2"/>
  <c r="E4" i="6" s="1"/>
  <c r="I4" i="2"/>
  <c r="E5" i="6" s="1"/>
  <c r="K4" i="2"/>
  <c r="E6" i="6" s="1"/>
  <c r="M4" i="2"/>
  <c r="E7" i="6" s="1"/>
  <c r="O4" i="2"/>
  <c r="E8" i="6" s="1"/>
  <c r="Q4" i="2"/>
  <c r="E9" i="6" s="1"/>
  <c r="S4" i="2"/>
  <c r="E10" i="6" s="1"/>
  <c r="U4" i="2"/>
  <c r="E11" i="6" s="1"/>
  <c r="W4" i="2"/>
  <c r="E12" i="6" s="1"/>
  <c r="Y4" i="2"/>
  <c r="E13" i="6" s="1"/>
  <c r="AA4" i="2"/>
  <c r="E14" i="6" s="1"/>
  <c r="AC4" i="2"/>
  <c r="E15" i="6" s="1"/>
  <c r="AE4" i="2"/>
  <c r="E16" i="6" s="1"/>
  <c r="E5" i="2"/>
  <c r="F3" i="6" s="1"/>
  <c r="G5" i="2"/>
  <c r="F4" i="6" s="1"/>
  <c r="I5" i="2"/>
  <c r="F5" i="6" s="1"/>
  <c r="K5" i="2"/>
  <c r="F6" i="6" s="1"/>
  <c r="M5" i="2"/>
  <c r="F7" i="6" s="1"/>
  <c r="O5" i="2"/>
  <c r="F8" i="6" s="1"/>
  <c r="Q5" i="2"/>
  <c r="F9" i="6" s="1"/>
  <c r="S5" i="2"/>
  <c r="F10" i="6" s="1"/>
  <c r="U5" i="2"/>
  <c r="F11" i="6" s="1"/>
  <c r="W5" i="2"/>
  <c r="F12" i="6" s="1"/>
  <c r="Y5" i="2"/>
  <c r="F13" i="6" s="1"/>
  <c r="AA5" i="2"/>
  <c r="F14" i="6" s="1"/>
  <c r="AC5" i="2"/>
  <c r="F15" i="6" s="1"/>
  <c r="AE5" i="2"/>
  <c r="F16" i="6" s="1"/>
  <c r="E8" i="2"/>
  <c r="G3" i="6" s="1"/>
  <c r="G8" i="2"/>
  <c r="G4" i="6" s="1"/>
  <c r="I8" i="2"/>
  <c r="G5" i="6" s="1"/>
  <c r="K8" i="2"/>
  <c r="G6" i="6" s="1"/>
  <c r="M8" i="2"/>
  <c r="G7" i="6" s="1"/>
  <c r="O8" i="2"/>
  <c r="G8" i="6" s="1"/>
  <c r="Q8" i="2"/>
  <c r="G9" i="6" s="1"/>
  <c r="S8" i="2"/>
  <c r="G10" i="6" s="1"/>
  <c r="U8" i="2"/>
  <c r="G11" i="6" s="1"/>
  <c r="W8" i="2"/>
  <c r="G12" i="6" s="1"/>
  <c r="Y8" i="2"/>
  <c r="G13" i="6" s="1"/>
  <c r="AA8" i="2"/>
  <c r="G14" i="6" s="1"/>
  <c r="AC8" i="2"/>
  <c r="G15" i="6" s="1"/>
  <c r="AE8" i="2"/>
  <c r="G16" i="6" s="1"/>
  <c r="E9" i="2"/>
  <c r="H3" i="6" s="1"/>
  <c r="G9" i="2"/>
  <c r="H4" i="6" s="1"/>
  <c r="I9" i="2"/>
  <c r="H5" i="6" s="1"/>
  <c r="K9" i="2"/>
  <c r="H6" i="6" s="1"/>
  <c r="M9" i="2"/>
  <c r="H7" i="6" s="1"/>
  <c r="O9" i="2"/>
  <c r="H8" i="6" s="1"/>
  <c r="Q9" i="2"/>
  <c r="H9" i="6" s="1"/>
  <c r="S9" i="2"/>
  <c r="H10" i="6" s="1"/>
  <c r="U9" i="2"/>
  <c r="H11" i="6" s="1"/>
  <c r="W9" i="2"/>
  <c r="H12" i="6" s="1"/>
  <c r="Y9" i="2"/>
  <c r="H13" i="6" s="1"/>
  <c r="AA9" i="2"/>
  <c r="H14" i="6" s="1"/>
  <c r="AC9" i="2"/>
  <c r="H15" i="6" s="1"/>
  <c r="AE9" i="2"/>
  <c r="H16" i="6" s="1"/>
  <c r="E10" i="2"/>
  <c r="I3" i="6" s="1"/>
  <c r="G10" i="2"/>
  <c r="I4" i="6" s="1"/>
  <c r="I10" i="2"/>
  <c r="I5" i="6" s="1"/>
  <c r="K10" i="2"/>
  <c r="I6" i="6" s="1"/>
  <c r="M10" i="2"/>
  <c r="I7" i="6" s="1"/>
  <c r="O10" i="2"/>
  <c r="I8" i="6" s="1"/>
  <c r="Q10" i="2"/>
  <c r="I9" i="6" s="1"/>
  <c r="S10" i="2"/>
  <c r="I10" i="6" s="1"/>
  <c r="U10" i="2"/>
  <c r="I11" i="6" s="1"/>
  <c r="W10" i="2"/>
  <c r="I12" i="6" s="1"/>
  <c r="Y10" i="2"/>
  <c r="I13" i="6" s="1"/>
  <c r="AA10" i="2"/>
  <c r="I14" i="6" s="1"/>
  <c r="AC10" i="2"/>
  <c r="I15" i="6" s="1"/>
  <c r="AE10" i="2"/>
  <c r="I16" i="6" s="1"/>
  <c r="E11" i="2"/>
  <c r="J3" i="6" s="1"/>
  <c r="G11" i="2"/>
  <c r="J4" i="6" s="1"/>
  <c r="I11" i="2"/>
  <c r="J5" i="6" s="1"/>
  <c r="K11" i="2"/>
  <c r="J6" i="6" s="1"/>
  <c r="M11" i="2"/>
  <c r="J7" i="6" s="1"/>
  <c r="O11" i="2"/>
  <c r="J8" i="6" s="1"/>
  <c r="Q11" i="2"/>
  <c r="J9" i="6" s="1"/>
  <c r="S11" i="2"/>
  <c r="J10" i="6" s="1"/>
  <c r="U11" i="2"/>
  <c r="J11" i="6" s="1"/>
  <c r="W11" i="2"/>
  <c r="J12" i="6" s="1"/>
  <c r="Y11" i="2"/>
  <c r="J13" i="6" s="1"/>
  <c r="AA11" i="2"/>
  <c r="J14" i="6" s="1"/>
  <c r="AC11" i="2"/>
  <c r="J15" i="6" s="1"/>
  <c r="AE11" i="2"/>
  <c r="J16" i="6" s="1"/>
  <c r="E15" i="2"/>
  <c r="K3" i="6" s="1"/>
  <c r="G15" i="2"/>
  <c r="K4" i="6" s="1"/>
  <c r="I15" i="2"/>
  <c r="K5" i="6" s="1"/>
  <c r="K15" i="2"/>
  <c r="K6" i="6" s="1"/>
  <c r="M15" i="2"/>
  <c r="K7" i="6" s="1"/>
  <c r="O15" i="2"/>
  <c r="K8" i="6" s="1"/>
  <c r="Q15" i="2"/>
  <c r="K9" i="6" s="1"/>
  <c r="S15" i="2"/>
  <c r="K10" i="6" s="1"/>
  <c r="U15" i="2"/>
  <c r="K11" i="6" s="1"/>
  <c r="W15" i="2"/>
  <c r="K12" i="6" s="1"/>
  <c r="Y15" i="2"/>
  <c r="K13" i="6" s="1"/>
  <c r="AA15" i="2"/>
  <c r="K14" i="6" s="1"/>
  <c r="AC15" i="2"/>
  <c r="K15" i="6" s="1"/>
  <c r="AE15" i="2"/>
  <c r="K16" i="6" s="1"/>
  <c r="E16" i="2"/>
  <c r="L3" i="6" s="1"/>
  <c r="G16" i="2"/>
  <c r="L4" i="6" s="1"/>
  <c r="I16" i="2"/>
  <c r="L5" i="6" s="1"/>
  <c r="K16" i="2"/>
  <c r="L6" i="6" s="1"/>
  <c r="M16" i="2"/>
  <c r="L7" i="6" s="1"/>
  <c r="O16" i="2"/>
  <c r="L8" i="6" s="1"/>
  <c r="Q16" i="2"/>
  <c r="L9" i="6" s="1"/>
  <c r="S16" i="2"/>
  <c r="L10" i="6" s="1"/>
  <c r="U16" i="2"/>
  <c r="L11" i="6" s="1"/>
  <c r="W16" i="2"/>
  <c r="L12" i="6" s="1"/>
  <c r="Y16" i="2"/>
  <c r="L13" i="6" s="1"/>
  <c r="AA16" i="2"/>
  <c r="L14" i="6" s="1"/>
  <c r="AC16" i="2"/>
  <c r="L15" i="6" s="1"/>
  <c r="AE16" i="2"/>
  <c r="L16" i="6" s="1"/>
  <c r="E17" i="2"/>
  <c r="M3" i="6" s="1"/>
  <c r="G17" i="2"/>
  <c r="M4" i="6" s="1"/>
  <c r="I17" i="2"/>
  <c r="M5" i="6" s="1"/>
  <c r="K17" i="2"/>
  <c r="M6" i="6" s="1"/>
  <c r="M17" i="2"/>
  <c r="M7" i="6" s="1"/>
  <c r="O17" i="2"/>
  <c r="M8" i="6" s="1"/>
  <c r="Q17" i="2"/>
  <c r="M9" i="6" s="1"/>
  <c r="S17" i="2"/>
  <c r="M10" i="6" s="1"/>
  <c r="U17" i="2"/>
  <c r="M11" i="6" s="1"/>
  <c r="W17" i="2"/>
  <c r="M12" i="6" s="1"/>
  <c r="Y17" i="2"/>
  <c r="M13" i="6" s="1"/>
  <c r="AA17" i="2"/>
  <c r="M14" i="6" s="1"/>
  <c r="AC17" i="2"/>
  <c r="M15" i="6" s="1"/>
  <c r="AE17" i="2"/>
  <c r="M16" i="6" s="1"/>
  <c r="B13" i="2"/>
  <c r="B12" i="2"/>
  <c r="C48" i="2"/>
  <c r="C47" i="2"/>
  <c r="C46" i="2"/>
  <c r="C44" i="2"/>
  <c r="C43" i="2"/>
  <c r="C42" i="2"/>
  <c r="C39" i="2"/>
  <c r="C38" i="2"/>
  <c r="C37" i="2"/>
  <c r="C35" i="2"/>
  <c r="C34" i="2"/>
  <c r="C33" i="2"/>
  <c r="C30" i="2"/>
  <c r="C29" i="2"/>
  <c r="C28" i="2"/>
  <c r="C26" i="2"/>
  <c r="C25" i="2"/>
  <c r="C24" i="2"/>
  <c r="C21" i="2"/>
  <c r="C20" i="2"/>
  <c r="C19" i="2"/>
  <c r="C17" i="2"/>
  <c r="C16" i="2"/>
  <c r="C15" i="2"/>
  <c r="C11" i="2"/>
  <c r="C10" i="2"/>
  <c r="C9" i="2"/>
  <c r="C8" i="2"/>
  <c r="C5" i="2"/>
  <c r="C3" i="2"/>
  <c r="C4" i="2"/>
  <c r="D2" i="5"/>
  <c r="D16" i="5"/>
  <c r="D15" i="5"/>
  <c r="D14" i="5"/>
  <c r="D13" i="5"/>
  <c r="D12" i="5"/>
  <c r="D11" i="5"/>
  <c r="D10" i="5"/>
  <c r="D9" i="5"/>
  <c r="D8" i="5"/>
  <c r="D7" i="5"/>
  <c r="D6" i="5"/>
  <c r="D5" i="5"/>
  <c r="D4" i="5"/>
  <c r="D3" i="5"/>
  <c r="C11" i="5"/>
  <c r="C12" i="5"/>
  <c r="C13" i="5"/>
  <c r="C14" i="5"/>
  <c r="C15" i="5"/>
  <c r="C16" i="5"/>
  <c r="C8" i="5"/>
  <c r="C9" i="5"/>
  <c r="C10" i="5"/>
  <c r="C3" i="5"/>
  <c r="C4" i="5"/>
  <c r="C5" i="5"/>
  <c r="C6" i="5"/>
  <c r="C7" i="5"/>
  <c r="C2" i="5"/>
  <c r="BK6" i="2"/>
  <c r="BK5" i="2"/>
  <c r="BK7" i="2"/>
  <c r="BK8" i="2"/>
  <c r="BK9" i="2"/>
  <c r="BK10" i="2"/>
  <c r="BK46" i="2"/>
  <c r="BK4" i="2"/>
  <c r="BK3" i="2"/>
  <c r="A16" i="5"/>
  <c r="A14" i="5"/>
  <c r="A12" i="5"/>
  <c r="A10" i="5"/>
  <c r="A8" i="5"/>
  <c r="A6" i="5"/>
  <c r="A4" i="5"/>
  <c r="A3" i="5"/>
  <c r="A15" i="5"/>
  <c r="A13" i="5"/>
  <c r="A11" i="5"/>
  <c r="A9" i="5"/>
  <c r="A7" i="5"/>
  <c r="BO49" i="2" l="1"/>
  <c r="BU49" i="2"/>
  <c r="AS2" i="5"/>
  <c r="BS49" i="2"/>
  <c r="BM49" i="2"/>
  <c r="BN49" i="2" s="1"/>
  <c r="BL49" i="2"/>
  <c r="BO45" i="2"/>
  <c r="BS45" i="2"/>
  <c r="BU45" i="2"/>
  <c r="BL45" i="2"/>
  <c r="BM45" i="2"/>
  <c r="BN45" i="2" s="1"/>
  <c r="AO2" i="5"/>
  <c r="BO40" i="2"/>
  <c r="BU40" i="2"/>
  <c r="AK2" i="5"/>
  <c r="BL40" i="2"/>
  <c r="BS40" i="2"/>
  <c r="BM40" i="2"/>
  <c r="BN40" i="2" s="1"/>
  <c r="BO36" i="2"/>
  <c r="BL36" i="2"/>
  <c r="BM36" i="2"/>
  <c r="BN36" i="2" s="1"/>
  <c r="BS36" i="2"/>
  <c r="AG2" i="5"/>
  <c r="BU36" i="2"/>
  <c r="BO31" i="2"/>
  <c r="BL31" i="2"/>
  <c r="BU31" i="2"/>
  <c r="BM31" i="2"/>
  <c r="BN31" i="2" s="1"/>
  <c r="AC2" i="5"/>
  <c r="BS31" i="2"/>
  <c r="BO27" i="2"/>
  <c r="BU27" i="2"/>
  <c r="BM27" i="2"/>
  <c r="BN27" i="2" s="1"/>
  <c r="BL27" i="2"/>
  <c r="BS27" i="2"/>
  <c r="Y2" i="5"/>
  <c r="BO22" i="2"/>
  <c r="BS22" i="2"/>
  <c r="U2" i="5"/>
  <c r="BU22" i="2"/>
  <c r="BL22" i="2"/>
  <c r="BM22" i="2"/>
  <c r="BN22" i="2" s="1"/>
  <c r="BO18" i="2"/>
  <c r="BU18" i="2"/>
  <c r="BM18" i="2"/>
  <c r="BN18" i="2" s="1"/>
  <c r="BL18" i="2"/>
  <c r="Q2" i="5"/>
  <c r="BS18" i="2"/>
  <c r="BO13" i="2"/>
  <c r="BU13" i="2"/>
  <c r="BM13" i="2"/>
  <c r="BN13" i="2" s="1"/>
  <c r="M2" i="5"/>
  <c r="BL13" i="2"/>
  <c r="BS13" i="2"/>
  <c r="BR16" i="2"/>
  <c r="BV16" i="2"/>
  <c r="BP16" i="2"/>
  <c r="BQ16" i="2" s="1"/>
  <c r="L2" i="6"/>
  <c r="BT16" i="2"/>
  <c r="BR28" i="2"/>
  <c r="BP28" i="2"/>
  <c r="BQ28" i="2" s="1"/>
  <c r="T2" i="6"/>
  <c r="BT28" i="2"/>
  <c r="BV28" i="2"/>
  <c r="BT39" i="2"/>
  <c r="BP39" i="2"/>
  <c r="BQ39" i="2" s="1"/>
  <c r="BR39" i="2"/>
  <c r="AB2" i="6"/>
  <c r="BV39" i="2"/>
  <c r="BV17" i="2"/>
  <c r="M2" i="6"/>
  <c r="BP17" i="2"/>
  <c r="BQ17" i="2" s="1"/>
  <c r="BT17" i="2"/>
  <c r="BR17" i="2"/>
  <c r="BT29" i="2"/>
  <c r="U2" i="6"/>
  <c r="BP29" i="2"/>
  <c r="BQ29" i="2" s="1"/>
  <c r="BR29" i="2"/>
  <c r="BV29" i="2"/>
  <c r="BR42" i="2"/>
  <c r="AC2" i="6"/>
  <c r="BT42" i="2"/>
  <c r="BV42" i="2"/>
  <c r="BP42" i="2"/>
  <c r="BQ42" i="2" s="1"/>
  <c r="V2" i="6"/>
  <c r="BT30" i="2"/>
  <c r="BV30" i="2"/>
  <c r="BP30" i="2"/>
  <c r="BQ30" i="2" s="1"/>
  <c r="BR30" i="2"/>
  <c r="BV8" i="2"/>
  <c r="BP8" i="2"/>
  <c r="BQ8" i="2" s="1"/>
  <c r="BT8" i="2"/>
  <c r="G2" i="6"/>
  <c r="BR8" i="2"/>
  <c r="BT33" i="2"/>
  <c r="BP33" i="2"/>
  <c r="BQ33" i="2" s="1"/>
  <c r="BR33" i="2"/>
  <c r="W2" i="6"/>
  <c r="BV33" i="2"/>
  <c r="BP9" i="2"/>
  <c r="BQ9" i="2" s="1"/>
  <c r="H2" i="6"/>
  <c r="BT9" i="2"/>
  <c r="BR9" i="2"/>
  <c r="BV9" i="2"/>
  <c r="BR21" i="2"/>
  <c r="BV21" i="2"/>
  <c r="BP21" i="2"/>
  <c r="BQ21" i="2" s="1"/>
  <c r="BT21" i="2"/>
  <c r="P2" i="6"/>
  <c r="BV34" i="2"/>
  <c r="BR34" i="2"/>
  <c r="X2" i="6"/>
  <c r="BT34" i="2"/>
  <c r="BP34" i="2"/>
  <c r="BQ34" i="2" s="1"/>
  <c r="BP46" i="2"/>
  <c r="BQ46" i="2" s="1"/>
  <c r="BV46" i="2"/>
  <c r="BT46" i="2"/>
  <c r="BR46" i="2"/>
  <c r="AF2" i="6"/>
  <c r="N2" i="6"/>
  <c r="BT19" i="2"/>
  <c r="BP19" i="2"/>
  <c r="BQ19" i="2" s="1"/>
  <c r="BR19" i="2"/>
  <c r="BV19" i="2"/>
  <c r="BR20" i="2"/>
  <c r="BT20" i="2"/>
  <c r="BV20" i="2"/>
  <c r="BP20" i="2"/>
  <c r="BQ20" i="2" s="1"/>
  <c r="O2" i="6"/>
  <c r="BT44" i="2"/>
  <c r="BV44" i="2"/>
  <c r="AE2" i="6"/>
  <c r="BP44" i="2"/>
  <c r="BQ44" i="2" s="1"/>
  <c r="BR44" i="2"/>
  <c r="BP10" i="2"/>
  <c r="BQ10" i="2" s="1"/>
  <c r="I2" i="6"/>
  <c r="BV10" i="2"/>
  <c r="BR10" i="2"/>
  <c r="BT10" i="2"/>
  <c r="BV24" i="2"/>
  <c r="BP24" i="2"/>
  <c r="BQ24" i="2" s="1"/>
  <c r="Q2" i="6"/>
  <c r="BR24" i="2"/>
  <c r="BT24" i="2"/>
  <c r="BT35" i="2"/>
  <c r="BV35" i="2"/>
  <c r="Y2" i="6"/>
  <c r="BP35" i="2"/>
  <c r="BQ35" i="2" s="1"/>
  <c r="BR35" i="2"/>
  <c r="BV47" i="2"/>
  <c r="BP47" i="2"/>
  <c r="BQ47" i="2" s="1"/>
  <c r="BR47" i="2"/>
  <c r="AG2" i="6"/>
  <c r="BT47" i="2"/>
  <c r="AD2" i="6"/>
  <c r="BV43" i="2"/>
  <c r="BP43" i="2"/>
  <c r="BQ43" i="2" s="1"/>
  <c r="BR43" i="2"/>
  <c r="BT43" i="2"/>
  <c r="BV11" i="2"/>
  <c r="BT11" i="2"/>
  <c r="BP11" i="2"/>
  <c r="BQ11" i="2" s="1"/>
  <c r="J2" i="6"/>
  <c r="BR11" i="2"/>
  <c r="BT25" i="2"/>
  <c r="BP25" i="2"/>
  <c r="BQ25" i="2" s="1"/>
  <c r="BR25" i="2"/>
  <c r="BV25" i="2"/>
  <c r="R2" i="6"/>
  <c r="BP37" i="2"/>
  <c r="BQ37" i="2" s="1"/>
  <c r="Z2" i="6"/>
  <c r="BR37" i="2"/>
  <c r="BT37" i="2"/>
  <c r="BV37" i="2"/>
  <c r="BT48" i="2"/>
  <c r="BP48" i="2"/>
  <c r="BQ48" i="2" s="1"/>
  <c r="BR48" i="2"/>
  <c r="BV48" i="2"/>
  <c r="AH2" i="6"/>
  <c r="BV15" i="2"/>
  <c r="BP15" i="2"/>
  <c r="BQ15" i="2" s="1"/>
  <c r="K2" i="6"/>
  <c r="BR15" i="2"/>
  <c r="BT15" i="2"/>
  <c r="BV26" i="2"/>
  <c r="BR26" i="2"/>
  <c r="BP26" i="2"/>
  <c r="BQ26" i="2" s="1"/>
  <c r="BT26" i="2"/>
  <c r="S2" i="6"/>
  <c r="BV38" i="2"/>
  <c r="BT38" i="2"/>
  <c r="BP38" i="2"/>
  <c r="BQ38" i="2" s="1"/>
  <c r="AA2" i="6"/>
  <c r="BR38" i="2"/>
  <c r="BO12" i="2"/>
  <c r="L2" i="5"/>
  <c r="BU12" i="2"/>
  <c r="BL12" i="2"/>
  <c r="BM12" i="2"/>
  <c r="BN12" i="2" s="1"/>
  <c r="BS12" i="2"/>
  <c r="F2" i="6"/>
  <c r="BR5" i="2"/>
  <c r="BT5" i="2"/>
  <c r="BP5" i="2"/>
  <c r="BQ5" i="2" s="1"/>
  <c r="BV5" i="2"/>
  <c r="BT4" i="2"/>
  <c r="E2" i="6"/>
  <c r="BP4" i="2"/>
  <c r="BQ4" i="2" s="1"/>
  <c r="BR4" i="2"/>
  <c r="BV4" i="2"/>
  <c r="BR3" i="2"/>
  <c r="D2" i="6"/>
  <c r="BP3" i="2"/>
  <c r="BQ3" i="2" s="1"/>
  <c r="BT3" i="2"/>
  <c r="BV3" i="2"/>
</calcChain>
</file>

<file path=xl/sharedStrings.xml><?xml version="1.0" encoding="utf-8"?>
<sst xmlns="http://schemas.openxmlformats.org/spreadsheetml/2006/main" count="1196" uniqueCount="128">
  <si>
    <t>MEAN</t>
  </si>
  <si>
    <t>SD</t>
  </si>
  <si>
    <t>N</t>
  </si>
  <si>
    <t>pt</t>
  </si>
  <si>
    <t>µm</t>
  </si>
  <si>
    <t>–</t>
  </si>
  <si>
    <t>SPECIMEN</t>
  </si>
  <si>
    <t>1 (HOL)</t>
  </si>
  <si>
    <t>CHARACTER</t>
  </si>
  <si>
    <t>RANGE</t>
  </si>
  <si>
    <t>Holotype</t>
  </si>
  <si>
    <t>Body length</t>
  </si>
  <si>
    <t>Peribuccal papillae length</t>
  </si>
  <si>
    <t>Lateral papillae length</t>
  </si>
  <si>
    <t>Buccal tube</t>
  </si>
  <si>
    <t xml:space="preserve">     Length</t>
  </si>
  <si>
    <t xml:space="preserve">     Stylet support insertion point</t>
  </si>
  <si>
    <t xml:space="preserve">     Anterior width</t>
  </si>
  <si>
    <t xml:space="preserve">     Standard width</t>
  </si>
  <si>
    <t xml:space="preserve">     Posterior width</t>
  </si>
  <si>
    <t xml:space="preserve">     Standard width/length ratio</t>
  </si>
  <si>
    <t xml:space="preserve">     Posterior/anterior width ratio</t>
  </si>
  <si>
    <t>Claw 1 lengths</t>
  </si>
  <si>
    <t>Claw 2 lengths</t>
  </si>
  <si>
    <t>Claw 3 lengths</t>
  </si>
  <si>
    <t>Claw 4 lengths</t>
  </si>
  <si>
    <t xml:space="preserve">     External primary branch</t>
  </si>
  <si>
    <t xml:space="preserve">     External base + secondary branch</t>
  </si>
  <si>
    <t xml:space="preserve">     External spur</t>
  </si>
  <si>
    <t xml:space="preserve">     Internal primary branch</t>
  </si>
  <si>
    <t xml:space="preserve">     Internal base + secondary branch</t>
  </si>
  <si>
    <t xml:space="preserve">     Internal spur</t>
  </si>
  <si>
    <t xml:space="preserve">     Anterior primary branch</t>
  </si>
  <si>
    <t xml:space="preserve">     Anterior base + secondary branch</t>
  </si>
  <si>
    <t xml:space="preserve">     Anterior spur</t>
  </si>
  <si>
    <t xml:space="preserve">     Posterior primary branch</t>
  </si>
  <si>
    <t xml:space="preserve">     Posterior base + secondary branch</t>
  </si>
  <si>
    <t xml:space="preserve">     Posterior spur</t>
  </si>
  <si>
    <t>Buccal tube length</t>
  </si>
  <si>
    <t>Stylet support insertion point</t>
  </si>
  <si>
    <t xml:space="preserve">  Buccal tube anterior width</t>
  </si>
  <si>
    <t>Buccal tube standard width</t>
  </si>
  <si>
    <t>Buccal tube posterior width</t>
  </si>
  <si>
    <t>Buccal tube standard width/length ratio</t>
  </si>
  <si>
    <t>Buccal tube posterior/anterior width ratio</t>
  </si>
  <si>
    <t>Individual</t>
  </si>
  <si>
    <t>INSTRUCTIONS and TERMS OF USE</t>
  </si>
  <si>
    <t>Data from sheets "females" and "males" are automatically copied to the four remaining "stats" sheets. Data in those sheets are arranged for statistical analyses in the majority of statistical software.</t>
  </si>
  <si>
    <t>Copyright by Łukasz Michalczyk. Enquires and suggestions: LM@tardigrada.net</t>
  </si>
  <si>
    <r>
      <t xml:space="preserve">This is a morphometric template for species of the Tardigrada Order </t>
    </r>
    <r>
      <rPr>
        <b/>
        <sz val="12"/>
        <rFont val="Calibri"/>
        <family val="2"/>
        <charset val="238"/>
      </rPr>
      <t>Apochela.</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</si>
  <si>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</si>
  <si>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and "males". If a structure is not measurable leave the cell empty (enetring zeros will mean that the trait has a value of 0).</t>
    </r>
  </si>
  <si>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</si>
  <si>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</si>
  <si>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Species</t>
  </si>
  <si>
    <t>Population</t>
  </si>
  <si>
    <t>Claw 1 external primary branch</t>
  </si>
  <si>
    <t>Claw 1 external base + secondary branch</t>
  </si>
  <si>
    <t>Claw 1 external spur</t>
  </si>
  <si>
    <t>Claw 1 internal primary branch</t>
  </si>
  <si>
    <t>Claw 1 internal base + secondary branch</t>
  </si>
  <si>
    <t>Claw 1 internal spur</t>
  </si>
  <si>
    <t>Claw 2 external primary branch</t>
  </si>
  <si>
    <t>Claw 2 external base + secondary branch</t>
  </si>
  <si>
    <t>Claw 2 external spur</t>
  </si>
  <si>
    <t>Claw 2 internal primary branch</t>
  </si>
  <si>
    <t>Claw 2 internal base + secondary branch</t>
  </si>
  <si>
    <t>Claw 2 internal spur</t>
  </si>
  <si>
    <t>Claw 3 external primary branch</t>
  </si>
  <si>
    <t>Claw 3 external base + secondary branch</t>
  </si>
  <si>
    <t>Claw 3 external spur</t>
  </si>
  <si>
    <t>Claw 3 internal primary branch</t>
  </si>
  <si>
    <t>Claw 3 internal base + secondary branch</t>
  </si>
  <si>
    <t>Claw 3 internal spur</t>
  </si>
  <si>
    <t>Claw 4 anterior primary branch</t>
  </si>
  <si>
    <t>Claw 4 anterior base + secondary branch</t>
  </si>
  <si>
    <t>Claw 4 anterior spur</t>
  </si>
  <si>
    <t>Claw 4 posterior primary branch</t>
  </si>
  <si>
    <t>Claw 4 posterior base + secondary branch</t>
  </si>
  <si>
    <t>Claw 4 posterior spur</t>
  </si>
  <si>
    <t xml:space="preserve">     External branches length ratio</t>
  </si>
  <si>
    <t xml:space="preserve">     Posterior branches length ratio</t>
  </si>
  <si>
    <t xml:space="preserve">     Anterior branches length ratio</t>
  </si>
  <si>
    <t xml:space="preserve">     Internal branches length ratio</t>
  </si>
  <si>
    <t>Eyes (0 = absent; 1 = present)</t>
  </si>
  <si>
    <r>
      <t xml:space="preserve">This template can be freely used but each published use must be credited as </t>
    </r>
    <r>
      <rPr>
        <b/>
        <sz val="12"/>
        <rFont val="Calibri"/>
        <family val="2"/>
        <charset val="238"/>
      </rPr>
      <t xml:space="preserve">Morphometric data were handled using the Apochela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</si>
  <si>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Bars under claws I (0/1)</t>
  </si>
  <si>
    <t>Bars under claws II (0/1)</t>
  </si>
  <si>
    <t>Bars under claws III (0/1)</t>
  </si>
  <si>
    <t xml:space="preserve"> Buccal tube anterior width</t>
  </si>
  <si>
    <t>Claw 1 external branches length ratio</t>
  </si>
  <si>
    <t>Claw 3 external branches length ratio</t>
  </si>
  <si>
    <t>Claw 2 external branches length ratio</t>
  </si>
  <si>
    <t>Claw 1 internal branches length ratio</t>
  </si>
  <si>
    <t>Claw 2 internal branches length ratio</t>
  </si>
  <si>
    <t>Claw 3 internal branches length ratio</t>
  </si>
  <si>
    <t>Claw 4 anterior branches length ratio</t>
  </si>
  <si>
    <t>Claw 4 posterior branches length ratio</t>
  </si>
  <si>
    <t>Type series</t>
  </si>
  <si>
    <t>Author</t>
  </si>
  <si>
    <t>Date</t>
  </si>
  <si>
    <t>Both "females" and "males" sheets automatically calculate basic statistics (number of measurements, range, mean and SD). The table with these statistics is placed after the last (30th) specimen. The summary table can be then copied and pasted directly to MS Word.</t>
  </si>
  <si>
    <t>BG.058</t>
  </si>
  <si>
    <t>Witold Morek</t>
  </si>
  <si>
    <t>19.06.2016</t>
  </si>
  <si>
    <t/>
  </si>
  <si>
    <t>Milnesium inceptum</t>
  </si>
  <si>
    <t>NO</t>
  </si>
  <si>
    <t>BG.058.10</t>
  </si>
  <si>
    <t>BG.058.11</t>
  </si>
  <si>
    <t>BG.058.12</t>
  </si>
  <si>
    <t>BG.058.16</t>
  </si>
  <si>
    <t>BG.058.18</t>
  </si>
  <si>
    <t>BG.058.19</t>
  </si>
  <si>
    <t>BG.058.20</t>
  </si>
  <si>
    <t>BG.058.21</t>
  </si>
  <si>
    <t>BG.058.23</t>
  </si>
  <si>
    <t>BG.058.25</t>
  </si>
  <si>
    <t>BG.058.27</t>
  </si>
  <si>
    <t>BG.058.28</t>
  </si>
  <si>
    <t>BG.058.29</t>
  </si>
  <si>
    <t>BG.058.34</t>
  </si>
  <si>
    <t>BG.058.47</t>
  </si>
  <si>
    <t>BG.058.39</t>
  </si>
  <si>
    <t>BG.058.40</t>
  </si>
  <si>
    <t>BG.058.06</t>
  </si>
  <si>
    <t>BG.058.07</t>
  </si>
  <si>
    <t>BG.058.09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</si>
</sst>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CE"/>
      <charset val="238"/>
    </font>
    <font>
      <sz val="8"/>
      <name val="Arial CE"/>
      <charset val="238"/>
    </font>
    <font>
      <sz val="10"/>
      <name val="Arial CE"/>
      <charset val="238"/>
    </font>
    <font>
      <b/>
      <sz val="10"/>
      <name val="Arial CE"/>
      <charset val="238"/>
    </font>
    <font>
      <i/>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b/>
      <sz val="10"/>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sz val="10"/>
      <color theme="10"/>
      <name val="Arial CE"/>
      <charset val="238"/>
    </font>
    <font>
      <b/>
      <i/>
      <sz val="10"/>
      <color rgb="FF0000CC"/>
      <name val="Calibri"/>
      <family val="2"/>
      <charset val="238"/>
      <scheme val="minor"/>
    </font>
    <font>
      <b/>
      <sz val="10"/>
      <color rgb="FF008000"/>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1">
    <border>
      <left/>
      <right/>
      <top/>
      <bottom/>
      <diagonal/>
    </border>
    <border>
      <left/>
      <right/>
      <top/>
      <bottom style="thin">
        <color indexed="64"/>
      </bottom>
      <diagonal/>
    </border>
    <border>
      <left/>
      <right style="double">
        <color indexed="64"/>
      </right>
      <top/>
      <bottom style="thin">
        <color indexed="64"/>
      </bottom>
      <diagonal/>
    </border>
    <border>
      <left/>
      <right style="thin">
        <color indexed="64"/>
      </right>
      <top/>
      <bottom/>
      <diagonal/>
    </border>
    <border>
      <left/>
      <right style="double">
        <color indexed="64"/>
      </right>
      <top/>
      <bottom/>
      <diagonal/>
    </border>
    <border>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alignment vertical="top"/>
      <protection locked="0"/>
    </xf>
    <xf numFmtId="9" fontId="2" fillId="0" borderId="0" applyFont="0" applyFill="0" applyBorder="0" applyAlignment="0" applyProtection="0"/>
  </cellStyleXfs>
  <cellXfs count="154">
    <xf numFmtId="0" fontId="0" fillId="0" borderId="0" xfId="0"/>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164" fontId="11" fillId="0" borderId="0" xfId="0" applyNumberFormat="1" applyFont="1" applyFill="1" applyBorder="1" applyAlignment="1">
      <alignment horizontal="right" vertical="center"/>
    </xf>
    <xf numFmtId="164" fontId="11" fillId="0" borderId="0" xfId="0" applyNumberFormat="1" applyFont="1" applyFill="1" applyBorder="1" applyAlignment="1">
      <alignment horizontal="center" vertical="center"/>
    </xf>
    <xf numFmtId="164" fontId="11" fillId="0" borderId="0" xfId="0" applyNumberFormat="1" applyFont="1" applyFill="1" applyBorder="1" applyAlignment="1">
      <alignment horizontal="left" vertical="center"/>
    </xf>
    <xf numFmtId="164" fontId="12" fillId="0" borderId="0" xfId="0" applyNumberFormat="1" applyFont="1" applyFill="1" applyBorder="1" applyAlignment="1">
      <alignment horizontal="center" vertical="center"/>
    </xf>
    <xf numFmtId="164" fontId="12" fillId="0" borderId="3" xfId="0" applyNumberFormat="1" applyFont="1" applyFill="1" applyBorder="1" applyAlignment="1">
      <alignment horizontal="center" vertical="center"/>
    </xf>
    <xf numFmtId="164" fontId="12" fillId="0" borderId="4"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0" xfId="0" applyFont="1" applyFill="1" applyBorder="1" applyAlignment="1">
      <alignment horizontal="center"/>
    </xf>
    <xf numFmtId="0" fontId="9" fillId="0" borderId="7" xfId="0" applyFont="1" applyFill="1" applyBorder="1" applyAlignment="1">
      <alignment horizontal="right"/>
    </xf>
    <xf numFmtId="0" fontId="9" fillId="0" borderId="7" xfId="0" applyFont="1" applyFill="1" applyBorder="1" applyAlignment="1">
      <alignment horizontal="left"/>
    </xf>
    <xf numFmtId="0" fontId="11" fillId="0" borderId="7" xfId="0" applyFont="1" applyFill="1" applyBorder="1" applyAlignment="1">
      <alignment horizontal="center"/>
    </xf>
    <xf numFmtId="0" fontId="11" fillId="0" borderId="8" xfId="0" applyFont="1" applyFill="1" applyBorder="1"/>
    <xf numFmtId="164" fontId="11" fillId="0" borderId="7" xfId="0" applyNumberFormat="1" applyFont="1" applyFill="1" applyBorder="1" applyAlignment="1">
      <alignment horizontal="center"/>
    </xf>
    <xf numFmtId="0" fontId="11" fillId="0" borderId="4" xfId="0" applyFont="1" applyFill="1" applyBorder="1" applyAlignment="1">
      <alignment horizontal="left"/>
    </xf>
    <xf numFmtId="164" fontId="11" fillId="0" borderId="0" xfId="0" applyNumberFormat="1" applyFont="1" applyFill="1" applyBorder="1" applyAlignment="1">
      <alignment horizontal="center"/>
    </xf>
    <xf numFmtId="0" fontId="11" fillId="0" borderId="6" xfId="0" applyFont="1" applyFill="1" applyBorder="1" applyAlignment="1">
      <alignment horizontal="left"/>
    </xf>
    <xf numFmtId="0" fontId="11" fillId="0" borderId="9" xfId="0" applyFont="1" applyFill="1" applyBorder="1" applyAlignment="1">
      <alignment horizontal="center" vertical="center"/>
    </xf>
    <xf numFmtId="0" fontId="11" fillId="0" borderId="0" xfId="0" applyFont="1" applyFill="1" applyBorder="1" applyAlignment="1">
      <alignment horizontal="left"/>
    </xf>
    <xf numFmtId="0" fontId="13" fillId="0" borderId="7" xfId="0" applyFont="1" applyFill="1" applyBorder="1" applyAlignment="1">
      <alignment horizontal="center"/>
    </xf>
    <xf numFmtId="9" fontId="11" fillId="0" borderId="0" xfId="2" applyFont="1" applyFill="1" applyBorder="1" applyAlignment="1">
      <alignment horizontal="right" vertical="center"/>
    </xf>
    <xf numFmtId="9" fontId="11" fillId="0" borderId="0" xfId="2" applyFont="1" applyFill="1" applyBorder="1" applyAlignment="1">
      <alignment horizontal="center" vertical="center"/>
    </xf>
    <xf numFmtId="9" fontId="11" fillId="0" borderId="0" xfId="2" applyFont="1" applyFill="1" applyBorder="1" applyAlignment="1">
      <alignment horizontal="left" vertical="center"/>
    </xf>
    <xf numFmtId="0" fontId="11" fillId="0" borderId="7" xfId="0" applyFont="1" applyBorder="1" applyAlignment="1">
      <alignment vertical="top"/>
    </xf>
    <xf numFmtId="164" fontId="11" fillId="2" borderId="8" xfId="0" applyNumberFormat="1" applyFont="1" applyFill="1" applyBorder="1" applyAlignment="1">
      <alignment horizontal="center"/>
    </xf>
    <xf numFmtId="1" fontId="12" fillId="0" borderId="0" xfId="0" applyNumberFormat="1" applyFont="1" applyFill="1" applyBorder="1" applyAlignment="1">
      <alignment horizontal="right" vertical="center"/>
    </xf>
    <xf numFmtId="1" fontId="12" fillId="0" borderId="0" xfId="0" applyNumberFormat="1" applyFont="1" applyFill="1" applyBorder="1" applyAlignment="1">
      <alignment horizontal="center" vertical="center"/>
    </xf>
    <xf numFmtId="1" fontId="12" fillId="0" borderId="3" xfId="0" applyNumberFormat="1" applyFont="1" applyFill="1" applyBorder="1" applyAlignment="1">
      <alignment horizontal="left" vertical="center"/>
    </xf>
    <xf numFmtId="1" fontId="12" fillId="0" borderId="3" xfId="0" applyNumberFormat="1" applyFont="1" applyFill="1" applyBorder="1" applyAlignment="1">
      <alignment horizontal="center" vertical="center"/>
    </xf>
    <xf numFmtId="1" fontId="12" fillId="0" borderId="4" xfId="0" applyNumberFormat="1" applyFont="1" applyFill="1" applyBorder="1" applyAlignment="1">
      <alignment horizontal="center" vertical="center"/>
    </xf>
    <xf numFmtId="1" fontId="11" fillId="0" borderId="7" xfId="0" applyNumberFormat="1" applyFont="1" applyFill="1" applyBorder="1" applyAlignment="1">
      <alignment horizontal="center"/>
    </xf>
    <xf numFmtId="1" fontId="13" fillId="0" borderId="7" xfId="0" applyNumberFormat="1" applyFont="1" applyFill="1" applyBorder="1" applyAlignment="1">
      <alignment horizontal="center"/>
    </xf>
    <xf numFmtId="1" fontId="11" fillId="0" borderId="0" xfId="0" applyNumberFormat="1" applyFont="1" applyFill="1" applyBorder="1" applyAlignment="1">
      <alignment horizontal="center"/>
    </xf>
    <xf numFmtId="1" fontId="11" fillId="0" borderId="4" xfId="0" applyNumberFormat="1" applyFont="1" applyFill="1" applyBorder="1" applyAlignment="1">
      <alignment horizontal="left"/>
    </xf>
    <xf numFmtId="1" fontId="11" fillId="0" borderId="3"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2" fillId="0" borderId="0" xfId="0" applyFont="1" applyFill="1" applyBorder="1" applyAlignment="1">
      <alignment horizontal="center"/>
    </xf>
    <xf numFmtId="0" fontId="9" fillId="0" borderId="11" xfId="0" applyFont="1" applyFill="1" applyBorder="1" applyAlignment="1">
      <alignment horizontal="center" vertical="center"/>
    </xf>
    <xf numFmtId="1" fontId="11" fillId="0" borderId="12" xfId="0" applyNumberFormat="1" applyFont="1" applyFill="1" applyBorder="1" applyAlignment="1">
      <alignment horizontal="center" vertical="center"/>
    </xf>
    <xf numFmtId="164" fontId="11" fillId="0" borderId="12"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164" fontId="12" fillId="0" borderId="0" xfId="0" applyNumberFormat="1" applyFont="1" applyFill="1" applyBorder="1" applyAlignment="1">
      <alignment horizontal="right" vertical="center"/>
    </xf>
    <xf numFmtId="164" fontId="12" fillId="0" borderId="3" xfId="0" applyNumberFormat="1" applyFont="1" applyFill="1" applyBorder="1" applyAlignment="1">
      <alignment horizontal="left" vertical="center"/>
    </xf>
    <xf numFmtId="9" fontId="11" fillId="0" borderId="12" xfId="2" applyFont="1" applyFill="1" applyBorder="1" applyAlignment="1">
      <alignment horizontal="center" vertical="center"/>
    </xf>
    <xf numFmtId="0" fontId="4" fillId="0" borderId="7" xfId="0" applyFont="1" applyBorder="1" applyAlignment="1">
      <alignment horizontal="left" vertical="center" wrapText="1"/>
    </xf>
    <xf numFmtId="0" fontId="0" fillId="0" borderId="7" xfId="0" applyBorder="1" applyAlignment="1">
      <alignment horizontal="center" vertical="center"/>
    </xf>
    <xf numFmtId="1" fontId="3" fillId="0" borderId="7" xfId="0" applyNumberFormat="1" applyFont="1" applyBorder="1" applyAlignment="1">
      <alignment horizontal="center" vertical="center" wrapText="1"/>
    </xf>
    <xf numFmtId="1" fontId="0" fillId="0" borderId="7"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7" xfId="0" applyNumberFormat="1" applyBorder="1" applyAlignment="1">
      <alignment horizontal="center" vertical="center"/>
    </xf>
    <xf numFmtId="9" fontId="0" fillId="0" borderId="7" xfId="2" applyFont="1" applyBorder="1" applyAlignment="1">
      <alignment horizontal="center" vertical="center" wrapText="1"/>
    </xf>
    <xf numFmtId="164" fontId="13" fillId="0" borderId="7" xfId="0" applyNumberFormat="1" applyFont="1" applyFill="1" applyBorder="1" applyAlignment="1">
      <alignment horizontal="center"/>
    </xf>
    <xf numFmtId="164" fontId="13" fillId="2" borderId="14" xfId="0" applyNumberFormat="1" applyFont="1" applyFill="1" applyBorder="1" applyAlignment="1">
      <alignment horizontal="center"/>
    </xf>
    <xf numFmtId="1"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xf>
    <xf numFmtId="0" fontId="0" fillId="0" borderId="0" xfId="0" applyAlignment="1">
      <alignment vertical="top"/>
    </xf>
    <xf numFmtId="0" fontId="14" fillId="3" borderId="15" xfId="0" applyFont="1" applyFill="1" applyBorder="1" applyAlignment="1">
      <alignment horizontal="center" vertical="top" wrapText="1"/>
    </xf>
    <xf numFmtId="0" fontId="14" fillId="3" borderId="17" xfId="0" applyFont="1" applyFill="1" applyBorder="1" applyAlignment="1">
      <alignment horizontal="center" vertical="top" wrapText="1"/>
    </xf>
    <xf numFmtId="0" fontId="14" fillId="3" borderId="20" xfId="0" applyFont="1" applyFill="1" applyBorder="1" applyAlignment="1">
      <alignment horizontal="center" vertical="top" wrapText="1"/>
    </xf>
    <xf numFmtId="0" fontId="16" fillId="4" borderId="17" xfId="0" applyFont="1" applyFill="1" applyBorder="1" applyAlignment="1">
      <alignment horizontal="center" vertical="top" wrapText="1"/>
    </xf>
    <xf numFmtId="9" fontId="17" fillId="0" borderId="7" xfId="2" applyFont="1" applyFill="1" applyBorder="1" applyAlignment="1">
      <alignment horizontal="center"/>
    </xf>
    <xf numFmtId="0" fontId="11" fillId="0" borderId="7" xfId="0" applyFont="1" applyFill="1" applyBorder="1" applyAlignment="1">
      <alignment horizontal="center" vertical="top" wrapText="1"/>
    </xf>
    <xf numFmtId="0" fontId="11" fillId="0" borderId="7" xfId="0" applyFont="1" applyBorder="1" applyAlignment="1">
      <alignment horizontal="center" vertical="top" wrapText="1"/>
    </xf>
    <xf numFmtId="164" fontId="13" fillId="2" borderId="21" xfId="0" applyNumberFormat="1" applyFont="1" applyFill="1" applyBorder="1" applyAlignment="1">
      <alignment horizontal="center"/>
    </xf>
    <xf numFmtId="0" fontId="0" fillId="0" borderId="7" xfId="0" applyFont="1" applyBorder="1" applyAlignment="1">
      <alignment horizontal="left" vertical="center" wrapText="1"/>
    </xf>
    <xf numFmtId="0" fontId="0" fillId="0" borderId="0" xfId="0" applyFont="1" applyAlignment="1">
      <alignment horizontal="left" vertical="center" wrapText="1"/>
    </xf>
    <xf numFmtId="0" fontId="0" fillId="0" borderId="7" xfId="0" applyBorder="1" applyAlignment="1">
      <alignment horizontal="left"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7" xfId="0" applyFont="1" applyFill="1" applyBorder="1" applyAlignment="1">
      <alignment horizontal="center"/>
    </xf>
    <xf numFmtId="1" fontId="9" fillId="0" borderId="7" xfId="0" applyNumberFormat="1" applyFont="1" applyFill="1" applyBorder="1" applyAlignment="1">
      <alignment horizontal="center"/>
    </xf>
    <xf numFmtId="164" fontId="12" fillId="0" borderId="0" xfId="0" applyNumberFormat="1" applyFont="1" applyFill="1" applyBorder="1" applyAlignment="1">
      <alignment horizontal="left" vertical="center"/>
    </xf>
    <xf numFmtId="0" fontId="11" fillId="0" borderId="7" xfId="0" applyFont="1" applyFill="1" applyBorder="1" applyAlignment="1">
      <alignment horizontal="left"/>
    </xf>
    <xf numFmtId="0" fontId="11" fillId="0" borderId="7" xfId="0" applyFont="1" applyFill="1" applyBorder="1" applyAlignment="1">
      <alignment horizontal="center" vertical="center"/>
    </xf>
    <xf numFmtId="0" fontId="15" fillId="3" borderId="16"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9" fillId="3" borderId="30" xfId="1" applyFont="1" applyFill="1" applyBorder="1" applyAlignment="1" applyProtection="1">
      <alignment horizontal="left" vertical="center" wrapText="1"/>
    </xf>
    <xf numFmtId="164" fontId="9" fillId="2" borderId="8" xfId="0" applyNumberFormat="1" applyFont="1" applyFill="1" applyBorder="1" applyAlignment="1">
      <alignment horizontal="center"/>
    </xf>
    <xf numFmtId="164" fontId="20" fillId="2" borderId="14" xfId="0" applyNumberFormat="1" applyFont="1" applyFill="1" applyBorder="1" applyAlignment="1">
      <alignment horizontal="center"/>
    </xf>
    <xf numFmtId="0" fontId="11" fillId="5" borderId="0" xfId="0" applyFont="1" applyFill="1" applyBorder="1" applyAlignment="1">
      <alignment vertical="top"/>
    </xf>
    <xf numFmtId="9" fontId="17" fillId="5" borderId="29" xfId="2" applyFont="1" applyFill="1" applyBorder="1" applyAlignment="1">
      <alignment horizontal="center"/>
    </xf>
    <xf numFmtId="164" fontId="13" fillId="5" borderId="29" xfId="0" applyNumberFormat="1" applyFont="1" applyFill="1" applyBorder="1" applyAlignment="1">
      <alignment horizontal="center"/>
    </xf>
    <xf numFmtId="0" fontId="0" fillId="0" borderId="7" xfId="0" applyBorder="1" applyAlignment="1">
      <alignment horizontal="center" vertical="center" wrapText="1"/>
    </xf>
    <xf numFmtId="0" fontId="4"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22" fillId="6" borderId="0" xfId="0" applyFont="1" applyFill="1" applyAlignment="1">
      <alignment vertical="top"/>
    </xf>
    <xf numFmtId="0" fontId="23" fillId="7" borderId="0" xfId="0" applyFont="1" applyFill="1"/>
    <xf numFmtId="49" fontId="24" fillId="6" borderId="0" xfId="0" applyNumberFormat="1" applyFont="1" applyFill="1" applyAlignment="1">
      <alignment horizontal="right" vertical="top"/>
    </xf>
    <xf numFmtId="49" fontId="25" fillId="6" borderId="0" xfId="0" applyNumberFormat="1" applyFont="1" applyFill="1" applyAlignment="1">
      <alignment horizontal="right" vertical="top"/>
    </xf>
    <xf numFmtId="0" fontId="22" fillId="7" borderId="0" xfId="0" applyFont="1" applyFill="1" applyAlignment="1">
      <alignment vertical="top"/>
    </xf>
    <xf numFmtId="49" fontId="25" fillId="7" borderId="0" xfId="0" applyNumberFormat="1" applyFont="1" applyFill="1" applyAlignment="1">
      <alignment horizontal="right" vertical="top"/>
    </xf>
    <xf numFmtId="1" fontId="20" fillId="0" borderId="7" xfId="0" applyNumberFormat="1" applyFont="1" applyFill="1" applyBorder="1" applyAlignment="1">
      <alignment horizontal="center"/>
    </xf>
    <xf numFmtId="164" fontId="9" fillId="0" borderId="7" xfId="0" applyNumberFormat="1" applyFont="1" applyFill="1" applyBorder="1" applyAlignment="1">
      <alignment horizontal="center"/>
    </xf>
    <xf numFmtId="164" fontId="20" fillId="0" borderId="7" xfId="0" applyNumberFormat="1" applyFont="1" applyFill="1" applyBorder="1" applyAlignment="1">
      <alignment horizontal="center"/>
    </xf>
    <xf numFmtId="9" fontId="21" fillId="0" borderId="7" xfId="2" applyFont="1" applyFill="1" applyBorder="1" applyAlignment="1">
      <alignment horizontal="center"/>
    </xf>
    <xf numFmtId="0" fontId="20" fillId="0" borderId="7" xfId="0" applyFont="1" applyFill="1" applyBorder="1" applyAlignment="1">
      <alignment horizontal="center"/>
    </xf>
    <xf numFmtId="9" fontId="21" fillId="5" borderId="29" xfId="2" applyFont="1" applyFill="1" applyBorder="1" applyAlignment="1">
      <alignment horizontal="center"/>
    </xf>
    <xf numFmtId="164" fontId="20" fillId="5" borderId="29" xfId="0" applyNumberFormat="1" applyFont="1" applyFill="1" applyBorder="1" applyAlignment="1">
      <alignment horizontal="center"/>
    </xf>
    <xf numFmtId="0" fontId="9" fillId="0" borderId="0" xfId="0" applyFont="1" applyFill="1" applyBorder="1" applyAlignment="1">
      <alignment horizontal="center"/>
    </xf>
    <xf numFmtId="49" fontId="4" fillId="0" borderId="7" xfId="0" applyNumberFormat="1" applyFont="1" applyBorder="1" applyAlignment="1">
      <alignment horizontal="left" vertical="center" wrapText="1"/>
    </xf>
    <xf numFmtId="49" fontId="0" fillId="0" borderId="7" xfId="0" applyNumberFormat="1" applyBorder="1" applyAlignment="1">
      <alignment horizontal="left" vertical="center" wrapText="1"/>
    </xf>
    <xf numFmtId="9" fontId="12" fillId="0" borderId="0" xfId="2" applyFont="1" applyFill="1" applyBorder="1" applyAlignment="1">
      <alignment horizontal="right" vertical="center"/>
    </xf>
    <xf numFmtId="9" fontId="12" fillId="0" borderId="0" xfId="2" applyFont="1" applyFill="1" applyBorder="1" applyAlignment="1">
      <alignment horizontal="center" vertical="center"/>
    </xf>
    <xf numFmtId="9" fontId="12" fillId="0" borderId="3" xfId="2" applyFont="1" applyFill="1" applyBorder="1" applyAlignment="1">
      <alignment horizontal="left" vertical="center"/>
    </xf>
    <xf numFmtId="9" fontId="12" fillId="0" borderId="3" xfId="2" applyFont="1" applyFill="1" applyBorder="1" applyAlignment="1">
      <alignment horizontal="center" vertical="center"/>
    </xf>
    <xf numFmtId="9" fontId="12" fillId="0" borderId="4" xfId="2" applyFont="1" applyFill="1" applyBorder="1" applyAlignment="1">
      <alignment horizontal="center" vertical="center"/>
    </xf>
    <xf numFmtId="9" fontId="11" fillId="0" borderId="5" xfId="2" applyFont="1" applyFill="1" applyBorder="1" applyAlignment="1">
      <alignment horizontal="right" vertical="center"/>
    </xf>
    <xf numFmtId="9" fontId="11" fillId="0" borderId="5" xfId="2" applyFont="1" applyFill="1" applyBorder="1" applyAlignment="1">
      <alignment horizontal="center" vertical="center"/>
    </xf>
    <xf numFmtId="9" fontId="11" fillId="0" borderId="5" xfId="2" applyFont="1" applyFill="1" applyBorder="1" applyAlignment="1">
      <alignment horizontal="left" vertical="center"/>
    </xf>
    <xf numFmtId="9" fontId="12" fillId="0" borderId="5" xfId="2" applyFont="1" applyFill="1" applyBorder="1" applyAlignment="1">
      <alignment horizontal="right" vertical="center"/>
    </xf>
    <xf numFmtId="9" fontId="12" fillId="0" borderId="5" xfId="2" applyFont="1" applyFill="1" applyBorder="1" applyAlignment="1">
      <alignment horizontal="center" vertical="center"/>
    </xf>
    <xf numFmtId="9" fontId="12" fillId="0" borderId="9" xfId="2" applyFont="1" applyFill="1" applyBorder="1" applyAlignment="1">
      <alignment horizontal="left" vertical="center"/>
    </xf>
    <xf numFmtId="9" fontId="11" fillId="0" borderId="13" xfId="2" applyFont="1" applyFill="1" applyBorder="1" applyAlignment="1">
      <alignment horizontal="center" vertical="center"/>
    </xf>
    <xf numFmtId="9" fontId="12" fillId="0" borderId="9" xfId="2" applyFont="1" applyFill="1" applyBorder="1" applyAlignment="1">
      <alignment horizontal="center" vertical="center"/>
    </xf>
    <xf numFmtId="9" fontId="12" fillId="0" borderId="6" xfId="2" applyFont="1" applyFill="1" applyBorder="1" applyAlignment="1">
      <alignment horizontal="center" vertical="center"/>
    </xf>
    <xf numFmtId="0" fontId="11" fillId="0" borderId="7" xfId="0" applyFont="1" applyFill="1" applyBorder="1" applyAlignment="1">
      <alignment horizontal="center"/>
    </xf>
    <xf numFmtId="0" fontId="4" fillId="0" borderId="7" xfId="0" applyFont="1" applyBorder="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9" fontId="11" fillId="0" borderId="7" xfId="2" applyFont="1" applyFill="1" applyBorder="1" applyAlignment="1">
      <alignment horizontal="center" vertic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7" xfId="0" applyFont="1" applyFill="1" applyBorder="1" applyAlignment="1">
      <alignment horizontal="center"/>
    </xf>
    <xf numFmtId="0" fontId="9" fillId="0" borderId="25"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center" vertical="center"/>
    </xf>
    <xf numFmtId="0" fontId="9" fillId="0" borderId="10" xfId="0" applyFont="1" applyFill="1" applyBorder="1" applyAlignment="1">
      <alignment horizontal="center" vertical="center"/>
    </xf>
    <xf numFmtId="0" fontId="11" fillId="0" borderId="7" xfId="0" applyFont="1" applyFill="1" applyBorder="1" applyAlignment="1">
      <alignment horizontal="center"/>
    </xf>
    <xf numFmtId="1" fontId="9" fillId="0" borderId="7" xfId="0" applyNumberFormat="1" applyFont="1" applyFill="1" applyBorder="1" applyAlignment="1">
      <alignment horizontal="center"/>
    </xf>
    <xf numFmtId="1" fontId="9" fillId="3" borderId="7" xfId="0" applyNumberFormat="1" applyFont="1" applyFill="1" applyBorder="1" applyAlignment="1">
      <alignment horizont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B2B2B2"/>
      <color rgb="FF3333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Apochela%20ver.%20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7109375" style="66" customWidth="1"/>
    <col min="3" max="3" width="115.7109375" customWidth="1"/>
  </cols>
  <sheetData>
    <row r="1" spans="2:3" ht="13.5" thickBot="1" x14ac:dyDescent="0.25"/>
    <row r="2" spans="2:3" ht="19.5" thickBot="1" x14ac:dyDescent="0.25">
      <c r="B2" s="135" t="s">
        <v>46</v>
      </c>
      <c r="C2" s="136"/>
    </row>
    <row r="3" spans="2:3" ht="15.75" x14ac:dyDescent="0.2">
      <c r="B3" s="67">
        <v>1</v>
      </c>
      <c r="C3" s="86" t="s">
        <v>49</v>
      </c>
    </row>
    <row r="4" spans="2:3" ht="63" x14ac:dyDescent="0.2">
      <c r="B4" s="68">
        <v>2</v>
      </c>
      <c r="C4" s="87" t="s">
        <v>51</v>
      </c>
    </row>
    <row r="5" spans="2:3" ht="47.25" x14ac:dyDescent="0.2">
      <c r="B5" s="67">
        <v>3</v>
      </c>
      <c r="C5" s="87" t="s">
        <v>101</v>
      </c>
    </row>
    <row r="6" spans="2:3" ht="47.25" x14ac:dyDescent="0.2">
      <c r="B6" s="68">
        <v>4</v>
      </c>
      <c r="C6" s="87" t="s">
        <v>53</v>
      </c>
    </row>
    <row r="7" spans="2:3" ht="31.5" x14ac:dyDescent="0.2">
      <c r="B7" s="67">
        <v>5</v>
      </c>
      <c r="C7" s="87" t="s">
        <v>52</v>
      </c>
    </row>
    <row r="8" spans="2:3" ht="31.5" x14ac:dyDescent="0.2">
      <c r="B8" s="68">
        <v>6</v>
      </c>
      <c r="C8" s="87" t="s">
        <v>47</v>
      </c>
    </row>
    <row r="9" spans="2:3" ht="31.5" x14ac:dyDescent="0.2">
      <c r="B9" s="67">
        <v>7</v>
      </c>
      <c r="C9" s="88" t="s">
        <v>50</v>
      </c>
    </row>
    <row r="10" spans="2:3" ht="63" x14ac:dyDescent="0.2">
      <c r="B10" s="70">
        <v>8</v>
      </c>
      <c r="C10" s="89" t="s">
        <v>85</v>
      </c>
    </row>
    <row r="11" spans="2:3" ht="16.5" thickBot="1" x14ac:dyDescent="0.25">
      <c r="B11" s="69">
        <v>9</v>
      </c>
      <c r="C11" s="90" t="s">
        <v>48</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102" customWidth="1"/>
    <col min="2" max="2" width="20.42578125" style="102" bestFit="1" customWidth="1"/>
    <col min="3" max="3" width="3.7109375" style="102" customWidth="1"/>
    <col min="4" max="4" width="55.85546875" style="102" customWidth="1"/>
    <col min="5" max="16384" width="8.85546875" style="102"/>
  </cols>
  <sheetData>
    <row r="2" spans="2:4" x14ac:dyDescent="0.3">
      <c r="B2" s="101" t="s">
        <v>54</v>
      </c>
      <c r="D2" s="103" t="s">
        <v>106</v>
      </c>
    </row>
    <row r="3" spans="2:4" x14ac:dyDescent="0.3">
      <c r="B3" s="101" t="s">
        <v>55</v>
      </c>
      <c r="D3" s="104" t="s">
        <v>102</v>
      </c>
    </row>
    <row r="4" spans="2:4" x14ac:dyDescent="0.3">
      <c r="B4" s="101" t="s">
        <v>98</v>
      </c>
      <c r="D4" s="104" t="s">
        <v>107</v>
      </c>
    </row>
    <row r="5" spans="2:4" x14ac:dyDescent="0.3">
      <c r="B5" s="105"/>
      <c r="D5" s="106"/>
    </row>
    <row r="6" spans="2:4" x14ac:dyDescent="0.3">
      <c r="B6" s="101" t="s">
        <v>99</v>
      </c>
      <c r="D6" s="104" t="s">
        <v>103</v>
      </c>
    </row>
    <row r="7" spans="2:4" x14ac:dyDescent="0.3">
      <c r="B7" s="101" t="s">
        <v>100</v>
      </c>
      <c r="D7" s="104" t="s">
        <v>104</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BZ67"/>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0.28515625" style="12" bestFit="1" customWidth="1"/>
    <col min="2" max="61" width="6.7109375" style="12" customWidth="1"/>
    <col min="62" max="62" width="2.85546875" style="12" customWidth="1"/>
    <col min="63" max="63" width="30.28515625" style="12" bestFit="1" customWidth="1"/>
    <col min="64" max="64" width="3.140625" style="12" bestFit="1" customWidth="1"/>
    <col min="65" max="65" width="6.85546875" style="12" bestFit="1" customWidth="1"/>
    <col min="66" max="66" width="2.42578125" style="12" customWidth="1"/>
    <col min="67" max="67" width="6.85546875" style="12" bestFit="1" customWidth="1"/>
    <col min="68" max="68" width="7.42578125" style="12" bestFit="1" customWidth="1"/>
    <col min="69" max="69" width="2.42578125" style="43" customWidth="1"/>
    <col min="70" max="70" width="7.42578125" style="12" bestFit="1" customWidth="1"/>
    <col min="71" max="71" width="7.5703125" style="12" bestFit="1" customWidth="1"/>
    <col min="72" max="72" width="7.42578125" style="43" bestFit="1" customWidth="1"/>
    <col min="73" max="73" width="7.5703125" style="12" bestFit="1" customWidth="1"/>
    <col min="74" max="74" width="7.28515625" style="43" bestFit="1" customWidth="1"/>
    <col min="75" max="75" width="5.7109375" style="12" bestFit="1" customWidth="1"/>
    <col min="76" max="76" width="7.42578125" style="12" bestFit="1" customWidth="1"/>
    <col min="77" max="16384" width="9.140625" style="12"/>
  </cols>
  <sheetData>
    <row r="1" spans="1:78" x14ac:dyDescent="0.2">
      <c r="A1" s="13" t="s">
        <v>6</v>
      </c>
      <c r="B1" s="152" t="s">
        <v>125</v>
      </c>
      <c r="C1" s="152"/>
      <c r="D1" s="152" t="s">
        <v>126</v>
      </c>
      <c r="E1" s="152"/>
      <c r="F1" s="152" t="s">
        <v>127</v>
      </c>
      <c r="G1" s="152"/>
      <c r="H1" s="152" t="s">
        <v>108</v>
      </c>
      <c r="I1" s="152"/>
      <c r="J1" s="152" t="s">
        <v>109</v>
      </c>
      <c r="K1" s="152"/>
      <c r="L1" s="152" t="s">
        <v>109</v>
      </c>
      <c r="M1" s="152"/>
      <c r="N1" s="152" t="s">
        <v>109</v>
      </c>
      <c r="O1" s="152"/>
      <c r="P1" s="152" t="s">
        <v>110</v>
      </c>
      <c r="Q1" s="152"/>
      <c r="R1" s="152" t="s">
        <v>111</v>
      </c>
      <c r="S1" s="152"/>
      <c r="T1" s="152" t="s">
        <v>111</v>
      </c>
      <c r="U1" s="152"/>
      <c r="V1" s="152" t="s">
        <v>111</v>
      </c>
      <c r="W1" s="152"/>
      <c r="X1" s="146" t="s">
        <v>112</v>
      </c>
      <c r="Y1" s="146"/>
      <c r="Z1" s="146" t="s">
        <v>113</v>
      </c>
      <c r="AA1" s="146"/>
      <c r="AB1" s="146" t="s">
        <v>114</v>
      </c>
      <c r="AC1" s="146"/>
      <c r="AD1" s="146" t="s">
        <v>115</v>
      </c>
      <c r="AE1" s="146"/>
      <c r="AF1" s="146" t="s">
        <v>116</v>
      </c>
      <c r="AG1" s="146"/>
      <c r="AH1" s="146" t="s">
        <v>117</v>
      </c>
      <c r="AI1" s="146"/>
      <c r="AJ1" s="146" t="s">
        <v>118</v>
      </c>
      <c r="AK1" s="146"/>
      <c r="AL1" s="146" t="s">
        <v>119</v>
      </c>
      <c r="AM1" s="146"/>
      <c r="AN1" s="146" t="s">
        <v>120</v>
      </c>
      <c r="AO1" s="146"/>
      <c r="AP1" s="146" t="s">
        <v>121</v>
      </c>
      <c r="AQ1" s="146"/>
      <c r="AR1" s="146" t="s">
        <v>122</v>
      </c>
      <c r="AS1" s="146"/>
      <c r="AT1" s="146" t="s">
        <v>123</v>
      </c>
      <c r="AU1" s="146"/>
      <c r="AV1" s="146" t="s">
        <v>124</v>
      </c>
      <c r="AW1" s="146"/>
      <c r="AX1" s="146">
        <v>25</v>
      </c>
      <c r="AY1" s="146"/>
      <c r="AZ1" s="146">
        <v>26</v>
      </c>
      <c r="BA1" s="146"/>
      <c r="BB1" s="146">
        <v>27</v>
      </c>
      <c r="BC1" s="146"/>
      <c r="BD1" s="146">
        <v>28</v>
      </c>
      <c r="BE1" s="146"/>
      <c r="BF1" s="146">
        <v>29</v>
      </c>
      <c r="BG1" s="146"/>
      <c r="BH1" s="146">
        <v>30</v>
      </c>
      <c r="BI1" s="146"/>
      <c r="BK1" s="147" t="s">
        <v>8</v>
      </c>
      <c r="BL1" s="149" t="s">
        <v>2</v>
      </c>
      <c r="BM1" s="138" t="s">
        <v>9</v>
      </c>
      <c r="BN1" s="138"/>
      <c r="BO1" s="138"/>
      <c r="BP1" s="138"/>
      <c r="BQ1" s="138"/>
      <c r="BR1" s="143"/>
      <c r="BS1" s="144" t="s">
        <v>0</v>
      </c>
      <c r="BT1" s="145"/>
      <c r="BU1" s="138" t="s">
        <v>1</v>
      </c>
      <c r="BV1" s="139"/>
      <c r="BW1" s="138"/>
      <c r="BX1" s="138"/>
    </row>
    <row r="2" spans="1:78" x14ac:dyDescent="0.2">
      <c r="A2" s="14" t="s">
        <v>8</v>
      </c>
      <c r="B2" s="131" t="s">
        <v>4</v>
      </c>
      <c r="C2" s="23" t="s">
        <v>3</v>
      </c>
      <c r="D2" s="15" t="s">
        <v>4</v>
      </c>
      <c r="E2" s="2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t="s">
        <v>4</v>
      </c>
      <c r="AS2" s="23" t="s">
        <v>3</v>
      </c>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K2" s="148"/>
      <c r="BL2" s="150"/>
      <c r="BM2" s="140" t="s">
        <v>4</v>
      </c>
      <c r="BN2" s="140"/>
      <c r="BO2" s="140"/>
      <c r="BP2" s="141" t="s">
        <v>3</v>
      </c>
      <c r="BQ2" s="141"/>
      <c r="BR2" s="142"/>
      <c r="BS2" s="44" t="s">
        <v>4</v>
      </c>
      <c r="BT2" s="42" t="s">
        <v>3</v>
      </c>
      <c r="BU2" s="1" t="s">
        <v>4</v>
      </c>
      <c r="BV2" s="2" t="s">
        <v>3</v>
      </c>
      <c r="BW2" s="1"/>
      <c r="BX2" s="3"/>
    </row>
    <row r="3" spans="1:78" x14ac:dyDescent="0.2">
      <c r="A3" s="16" t="s">
        <v>11</v>
      </c>
      <c r="B3" s="34">
        <v>513</v>
      </c>
      <c r="C3" s="35">
        <f>IF(AND((B3&gt;0),(B$7&gt;0)),(B3/B$7*100),"")</f>
        <v>1461.5384615384614</v>
      </c>
      <c r="D3" s="34">
        <v>716</v>
      </c>
      <c r="E3" s="35">
        <f>IF(AND((D3&gt;0),(D$7&gt;0)),(D3/D$7*100),"")</f>
        <v>1688.6792452830189</v>
      </c>
      <c r="F3" s="34">
        <v>940</v>
      </c>
      <c r="G3" s="35">
        <f>IF(AND((F3&gt;0),(F$7&gt;0)),(F3/F$7*100),"")</f>
        <v>1811.1753371868979</v>
      </c>
      <c r="H3" s="34">
        <v>910</v>
      </c>
      <c r="I3" s="35">
        <f>IF(AND((H3&gt;0),(H$7&gt;0)),(H3/H$7*100),"")</f>
        <v>1666.6666666666667</v>
      </c>
      <c r="J3" s="34">
        <v>653</v>
      </c>
      <c r="K3" s="35">
        <f>IF(AND((J3&gt;0),(J$7&gt;0)),(J3/J$7*100),"")</f>
        <v>1360.4166666666665</v>
      </c>
      <c r="L3" s="34">
        <v>696</v>
      </c>
      <c r="M3" s="35">
        <f>IF(AND((L3&gt;0),(L$7&gt;0)),(L3/L$7*100),"")</f>
        <v>1516.3398692810458</v>
      </c>
      <c r="N3" s="34">
        <v>654</v>
      </c>
      <c r="O3" s="35">
        <f>IF(AND((N3&gt;0),(N$7&gt;0)),(N3/N$7*100),"")</f>
        <v>1356.8464730290457</v>
      </c>
      <c r="P3" s="34">
        <v>381</v>
      </c>
      <c r="Q3" s="35">
        <f>IF(AND((P3&gt;0),(P$7&gt;0)),(P3/P$7*100),"")</f>
        <v>1405.9040590405903</v>
      </c>
      <c r="R3" s="34">
        <v>371</v>
      </c>
      <c r="S3" s="35">
        <f>IF(AND((R3&gt;0),(R$7&gt;0)),(R3/R$7*100),"")</f>
        <v>1315.6028368794325</v>
      </c>
      <c r="T3" s="34">
        <v>400</v>
      </c>
      <c r="U3" s="35">
        <f>IF(AND((T3&gt;0),(T$7&gt;0)),(T3/T$7*100),"")</f>
        <v>1388.8888888888889</v>
      </c>
      <c r="V3" s="34">
        <v>385</v>
      </c>
      <c r="W3" s="35">
        <f>IF(AND((V3&gt;0),(V$7&gt;0)),(V3/V$7*100),"")</f>
        <v>1365.2482269503546</v>
      </c>
      <c r="X3" s="34">
        <v>394</v>
      </c>
      <c r="Y3" s="35">
        <f>IF(AND((X3&gt;0),(X$7&gt;0)),(X3/X$7*100),"")</f>
        <v>1363.3217993079586</v>
      </c>
      <c r="Z3" s="34">
        <v>392</v>
      </c>
      <c r="AA3" s="35">
        <f>IF(AND((Z3&gt;0),(Z$7&gt;0)),(Z3/Z$7*100),"")</f>
        <v>1380.2816901408453</v>
      </c>
      <c r="AB3" s="34">
        <v>742</v>
      </c>
      <c r="AC3" s="35">
        <f>IF(AND((AB3&gt;0),(AB$7&gt;0)),(AB3/AB$7*100),"")</f>
        <v>1616.5577342047932</v>
      </c>
      <c r="AD3" s="34">
        <v>998</v>
      </c>
      <c r="AE3" s="35">
        <f>IF(AND((AD3&gt;0),(AD$7&gt;0)),(AD3/AD$7*100),"")</f>
        <v>1841.3284132841327</v>
      </c>
      <c r="AF3" s="34">
        <v>829</v>
      </c>
      <c r="AG3" s="35">
        <f>IF(AND((AF3&gt;0),(AF$7&gt;0)),(AF3/AF$7*100),"")</f>
        <v>1625.4901960784314</v>
      </c>
      <c r="AH3" s="34">
        <v>780</v>
      </c>
      <c r="AI3" s="35">
        <f>IF(AND((AH3&gt;0),(AH$7&gt;0)),(AH3/AH$7*100),"")</f>
        <v>1621.6216216216214</v>
      </c>
      <c r="AJ3" s="34">
        <v>552</v>
      </c>
      <c r="AK3" s="35">
        <f>IF(AND((AJ3&gt;0),(AJ$7&gt;0)),(AJ3/AJ$7*100),"")</f>
        <v>1520.6611570247935</v>
      </c>
      <c r="AL3" s="34">
        <v>576</v>
      </c>
      <c r="AM3" s="35">
        <f>IF(AND((AL3&gt;0),(AL$7&gt;0)),(AL3/AL$7*100),"")</f>
        <v>1536</v>
      </c>
      <c r="AN3" s="34">
        <v>374</v>
      </c>
      <c r="AO3" s="35">
        <f>IF(AND((AN3&gt;0),(AN$7&gt;0)),(AN3/AN$7*100),"")</f>
        <v>1350.1805054151625</v>
      </c>
      <c r="AP3" s="34">
        <v>544</v>
      </c>
      <c r="AQ3" s="35">
        <f>IF(AND((AP3&gt;0),(AP$7&gt;0)),(AP3/AP$7*100),"")</f>
        <v>1478.2608695652175</v>
      </c>
      <c r="AR3" s="34">
        <v>591</v>
      </c>
      <c r="AS3" s="35">
        <f>IF(AND((AR3&gt;0),(AR$7&gt;0)),(AR3/AR$7*100),"")</f>
        <v>1523.19587628866</v>
      </c>
      <c r="AT3" s="34">
        <v>991</v>
      </c>
      <c r="AU3" s="35">
        <f>IF(AND((AT3&gt;0),(AT$7&gt;0)),(AT3/AT$7*100),"")</f>
        <v>1763.3451957295374</v>
      </c>
      <c r="AV3" s="34">
        <v>513</v>
      </c>
      <c r="AW3" s="35">
        <v>1461.5384615384614</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A3</f>
        <v>Body length</v>
      </c>
      <c r="BL3" s="38">
        <f>COUNT(B3,D3,F3,H3,J3,L3,N3,P3,R3,T3,V3,X3,Z3,AB3,AD3,AF3,AH3,AJ3,AL3,AN3,AP3,AR3,AT3,AV3,AX3,AZ3,BB3,BD3,BF3,BH3)</f>
        <v>24</v>
      </c>
      <c r="BM3" s="39">
        <f>IF(SUM(B3,D3,F3,H3,J3,L3,N3,P3,R3,T3,V3,X3,Z3,AB3,AD3,AF3,AH3,AJ3,AL3,AN3,AP3,AR3,AT3,AV3,AX3,AZ3,BB3,BD3,BF3,BH3)&gt;0,MIN(B3,D3,F3,H3,J3,L3,N3,P3,R3,T3,V3,X3,Z3,AB3,AD3,AF3,AH3,AJ3,AL3,AN3,AP3,AR3,AT3,AV3,AX3,AZ3,BB3,BD3,BF3,BH3),"")</f>
        <v>371</v>
      </c>
      <c r="BN3" s="40" t="str">
        <f>IF(COUNT(BM3)&gt;0,"–","?")</f>
        <v>–</v>
      </c>
      <c r="BO3" s="41">
        <f>IF(SUM(B3,D3,F3,H3,J3,L3,N3,P3,R3,T3,V3,X3,Z3,AB3,AD3,AF3,AH3,AJ3,AL3,AN3,AP3,AR3,AT3,AV3,AX3,AZ3,BB3,BD3,BF3,BH3)&gt;0,MAX(B3,D3,F3,H3,J3,L3,N3,P3,R3,T3,V3,X3,Z3,AB3,AD3,AF3,AH3,AJ3,AL3,AN3,AP3,AR3,AT3,AV3,AX3,AZ3,BB3,BD3,BF3,BH3),"")</f>
        <v>998</v>
      </c>
      <c r="BP3" s="29">
        <f>IF(SUM(C3,E3,G3,I3,K3,M3,O3,Q3,S3,U3,W3,Y3,AA3,AC3,AE3,AG3,AI3,AK3,AM3,AO3,AQ3,AS3,AU3,AW3,AY3,BA3,BC3,BE3,BG3,BI3)&gt;0,MIN(C3,E3,G3,I3,K3,M3,O3,Q3,S3,U3,W3,Y3,AA3,AC3,AE3,AG3,AI3,AK3,AM3,AO3,AQ3,AS3,AU3,AW3,AY3,BA3,BC3,BE3,BG3,BI3),"")</f>
        <v>1315.6028368794325</v>
      </c>
      <c r="BQ3" s="30" t="str">
        <f>IF(COUNT(BP3)&gt;0,"–","?")</f>
        <v>–</v>
      </c>
      <c r="BR3" s="31">
        <f>IF(SUM(C3,E3,G3,I3,K3,M3,O3,Q3,S3,U3,W3,Y3,AA3,AC3,AE3,AG3,AI3,AK3,AM3,AO3,AQ3,AS3,AU3,AW3,AY3,BA3,BC3,BE3,BG3,BI3)&gt;0,MAX(C3,E3,G3,I3,K3,M3,O3,Q3,S3,U3,W3,Y3,AA3,AC3,AE3,AG3,AI3,AK3,AM3,AO3,AQ3,AS3,AU3,AW3,AY3,BA3,BC3,BE3,BG3,BI3),"")</f>
        <v>1841.3284132841327</v>
      </c>
      <c r="BS3" s="45">
        <f>IF(SUM(B3,D3,F3,H3,J3,L3,N3,P3,R3,T3,V3,X3,Z3,AB3,AD3,AF3,AH3,AJ3,AL3,AN3,AP3,AR3,AT3,AV3,AX3,AZ3,BB3,BD3,BF3,BH3)&gt;0,AVERAGE(B3,D3,F3,H3,J3,L3,N3,P3,R3,T3,V3,X3,Z3,AB3,AD3,AF3,AH3,AJ3,AL3,AN3,AP3,AR3,AT3,AV3,AX3,AZ3,BB3,BD3,BF3,BH3),"?")</f>
        <v>620.625</v>
      </c>
      <c r="BT3" s="32">
        <f>IF(SUM(C3,E3,G3,I3,K3,M3,O3,Q3,S3,U3,W3,Y3,AA3,AC3,AE3,AG3,AI3,AK3,AM3,AO3,AQ3,AS3,AU3,AW3,AY3,BA3,BC3,BE3,BG3,BI3)&gt;0,AVERAGE(C3,E3,G3,I3,K3,M3,O3,Q3,S3,U3,W3,Y3,AA3,AC3,AE3,AG3,AI3,AK3,AM3,AO3,AQ3,AS3,AU3,AW3,AY3,BA3,BC3,BE3,BG3,BI3),"?")</f>
        <v>1517.462093817112</v>
      </c>
      <c r="BU3" s="40">
        <f>IF(COUNT(B3,D3,F3,H3,J3,L3,N3,P3,R3,T3,V3,X3,Z3,AB3,AD3,AF3,AH3,AJ3,AL3,AN3,AP3,AR3,AT3,AV3,AX3,AZ3,BB3,BD3,BF3,BH3)&gt;1,STDEV(B3,D3,F3,H3,J3,L3,N3,P3,R3,T3,V3,X3,Z3,AB3,AD3,AF3,AH3,AJ3,AL3,AN3,AP3,AR3,AT3,AV3,AX3,AZ3,BB3,BD3,BF3,BH3),"?")</f>
        <v>207.55466802120185</v>
      </c>
      <c r="BV3" s="33">
        <f>IF(COUNT(C3,E3,G3,I3,K3,M3,O3,Q3,S3,U3,W3,Y3,AA3,AC3,AE3,AG3,AI3,AK3,AM3,AO3,AQ3,AS3,AU3,AW3,AY3,BA3,BC3,BE3,BG3,BI3)&gt;1,STDEV(C3,E3,G3,I3,K3,M3,O3,Q3,S3,U3,W3,Y3,AA3,AC3,AE3,AG3,AI3,AK3,AM3,AO3,AQ3,AS3,AU3,AW3,AY3,BA3,BC3,BE3,BG3,BI3),"?")</f>
        <v>155.70673671006159</v>
      </c>
      <c r="BW3" s="40"/>
      <c r="BX3" s="30"/>
      <c r="BZ3" s="19"/>
    </row>
    <row r="4" spans="1:78" x14ac:dyDescent="0.2">
      <c r="A4" s="16" t="s">
        <v>12</v>
      </c>
      <c r="B4" s="17">
        <v>6</v>
      </c>
      <c r="C4" s="61">
        <f>IF(AND((B4&gt;0),(B$7&gt;0)),(B4/B$7*100),"")</f>
        <v>17.094017094017094</v>
      </c>
      <c r="D4" s="17">
        <v>8.1999999999999993</v>
      </c>
      <c r="E4" s="61">
        <f>IF(AND((D4&gt;0),(D$7&gt;0)),(D4/D$7*100),"")</f>
        <v>19.339622641509433</v>
      </c>
      <c r="F4" s="17">
        <v>11.9</v>
      </c>
      <c r="G4" s="61">
        <f>IF(AND((F4&gt;0),(F$7&gt;0)),(F4/F$7*100),"")</f>
        <v>22.928709055876688</v>
      </c>
      <c r="H4" s="17">
        <v>13.1</v>
      </c>
      <c r="I4" s="61">
        <f>IF(AND((H4&gt;0),(H$7&gt;0)),(H4/H$7*100),"")</f>
        <v>23.992673992673989</v>
      </c>
      <c r="J4" s="17">
        <v>9.8000000000000007</v>
      </c>
      <c r="K4" s="61">
        <f>IF(AND((J4&gt;0),(J$7&gt;0)),(J4/J$7*100),"")</f>
        <v>20.416666666666668</v>
      </c>
      <c r="L4" s="17">
        <v>7.9</v>
      </c>
      <c r="M4" s="61">
        <f>IF(AND((L4&gt;0),(L$7&gt;0)),(L4/L$7*100),"")</f>
        <v>17.21132897603486</v>
      </c>
      <c r="N4" s="17">
        <v>8.6</v>
      </c>
      <c r="O4" s="61">
        <f>IF(AND((N4&gt;0),(N$7&gt;0)),(N4/N$7*100),"")</f>
        <v>17.842323651452279</v>
      </c>
      <c r="P4" s="17"/>
      <c r="Q4" s="61" t="str">
        <f>IF(AND((P4&gt;0),(P$7&gt;0)),(P4/P$7*100),"")</f>
        <v/>
      </c>
      <c r="R4" s="17"/>
      <c r="S4" s="61" t="str">
        <f>IF(AND((R4&gt;0),(R$7&gt;0)),(R4/R$7*100),"")</f>
        <v/>
      </c>
      <c r="T4" s="17">
        <v>4.9000000000000004</v>
      </c>
      <c r="U4" s="61">
        <f>IF(AND((T4&gt;0),(T$7&gt;0)),(T4/T$7*100),"")</f>
        <v>17.013888888888889</v>
      </c>
      <c r="V4" s="17">
        <v>5.0999999999999996</v>
      </c>
      <c r="W4" s="61">
        <f>IF(AND((V4&gt;0),(V$7&gt;0)),(V4/V$7*100),"")</f>
        <v>18.085106382978722</v>
      </c>
      <c r="X4" s="17">
        <v>5.2</v>
      </c>
      <c r="Y4" s="61">
        <f>IF(AND((X4&gt;0),(X$7&gt;0)),(X4/X$7*100),"")</f>
        <v>17.993079584775089</v>
      </c>
      <c r="Z4" s="17"/>
      <c r="AA4" s="61" t="str">
        <f>IF(AND((Z4&gt;0),(Z$7&gt;0)),(Z4/Z$7*100),"")</f>
        <v/>
      </c>
      <c r="AB4" s="17">
        <v>8.1</v>
      </c>
      <c r="AC4" s="61">
        <f>IF(AND((AB4&gt;0),(AB$7&gt;0)),(AB4/AB$7*100),"")</f>
        <v>17.647058823529413</v>
      </c>
      <c r="AD4" s="17">
        <v>11.5</v>
      </c>
      <c r="AE4" s="61">
        <f>IF(AND((AD4&gt;0),(AD$7&gt;0)),(AD4/AD$7*100),"")</f>
        <v>21.217712177121768</v>
      </c>
      <c r="AF4" s="17">
        <v>10.6</v>
      </c>
      <c r="AG4" s="61">
        <f>IF(AND((AF4&gt;0),(AF$7&gt;0)),(AF4/AF$7*100),"")</f>
        <v>20.784313725490193</v>
      </c>
      <c r="AH4" s="17">
        <v>9.9</v>
      </c>
      <c r="AI4" s="61">
        <f>IF(AND((AH4&gt;0),(AH$7&gt;0)),(AH4/AH$7*100),"")</f>
        <v>20.582120582120584</v>
      </c>
      <c r="AJ4" s="17">
        <v>6.3</v>
      </c>
      <c r="AK4" s="61">
        <f>IF(AND((AJ4&gt;0),(AJ$7&gt;0)),(AJ4/AJ$7*100),"")</f>
        <v>17.355371900826448</v>
      </c>
      <c r="AL4" s="17">
        <v>5.6</v>
      </c>
      <c r="AM4" s="61">
        <f>IF(AND((AL4&gt;0),(AL$7&gt;0)),(AL4/AL$7*100),"")</f>
        <v>14.933333333333332</v>
      </c>
      <c r="AN4" s="17"/>
      <c r="AO4" s="61" t="str">
        <f>IF(AND((AN4&gt;0),(AN$7&gt;0)),(AN4/AN$7*100),"")</f>
        <v/>
      </c>
      <c r="AP4" s="17"/>
      <c r="AQ4" s="61" t="str">
        <f>IF(AND((AP4&gt;0),(AP$7&gt;0)),(AP4/AP$7*100),"")</f>
        <v/>
      </c>
      <c r="AR4" s="17">
        <v>6.5</v>
      </c>
      <c r="AS4" s="61">
        <f>IF(AND((AR4&gt;0),(AR$7&gt;0)),(AR4/AR$7*100),"")</f>
        <v>16.75257731958763</v>
      </c>
      <c r="AT4" s="17">
        <v>10.199999999999999</v>
      </c>
      <c r="AU4" s="61">
        <f>IF(AND((AT4&gt;0),(AT$7&gt;0)),(AT4/AT$7*100),"")</f>
        <v>18.149466192170816</v>
      </c>
      <c r="AV4" s="17">
        <v>6</v>
      </c>
      <c r="AW4" s="61">
        <v>17.094017094017094</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ref="BK4:BK46" si="0">A4</f>
        <v>Peribuccal papillae length</v>
      </c>
      <c r="BL4" s="11">
        <f t="shared" ref="BL4:BL49" si="1">COUNT(B4,D4,F4,H4,J4,L4,N4,P4,R4,T4,V4,X4,Z4,AB4,AD4,AF4,AH4,AJ4,AL4,AN4,AP4,AR4,AT4,AV4,AX4,AZ4,BB4,BD4,BF4,BH4)</f>
        <v>19</v>
      </c>
      <c r="BM4" s="4">
        <f t="shared" ref="BM4:BM49" si="2">IF(SUM(B4,D4,F4,H4,J4,L4,N4,P4,R4,T4,V4,X4,Z4,AB4,AD4,AF4,AH4,AJ4,AL4,AN4,AP4,AR4,AT4,AV4,AX4,AZ4,BB4,BD4,BF4,BH4)&gt;0,MIN(B4,D4,F4,H4,J4,L4,N4,P4,R4,T4,V4,X4,Z4,AB4,AD4,AF4,AH4,AJ4,AL4,AN4,AP4,AR4,AT4,AV4,AX4,AZ4,BB4,BD4,BF4,BH4),"")</f>
        <v>4.9000000000000004</v>
      </c>
      <c r="BN4" s="40" t="str">
        <f t="shared" ref="BN4:BN49" si="3">IF(COUNT(BM4)&gt;0,"–","?")</f>
        <v>–</v>
      </c>
      <c r="BO4" s="6">
        <f t="shared" ref="BO4:BO49" si="4">IF(SUM(B4,D4,F4,H4,J4,L4,N4,P4,R4,T4,V4,X4,Z4,AB4,AD4,AF4,AH4,AJ4,AL4,AN4,AP4,AR4,AT4,AV4,AX4,AZ4,BB4,BD4,BF4,BH4)&gt;0,MAX(B4,D4,F4,H4,J4,L4,N4,P4,R4,T4,V4,X4,Z4,AB4,AD4,AF4,AH4,AJ4,AL4,AN4,AP4,AR4,AT4,AV4,AX4,AZ4,BB4,BD4,BF4,BH4),"")</f>
        <v>13.1</v>
      </c>
      <c r="BP4" s="51">
        <f t="shared" ref="BP4:BP49" si="5">IF(SUM(C4,E4,G4,I4,K4,M4,O4,Q4,S4,U4,W4,Y4,AA4,AC4,AE4,AG4,AI4,AK4,AM4,AO4,AQ4,AS4,AU4,AW4,AY4,BA4,BC4,BE4,BG4,BI4)&gt;0,MIN(C4,E4,G4,I4,K4,M4,O4,Q4,S4,U4,W4,Y4,AA4,AC4,AE4,AG4,AI4,AK4,AM4,AO4,AQ4,AS4,AU4,AW4,AY4,BA4,BC4,BE4,BG4,BI4),"")</f>
        <v>14.933333333333332</v>
      </c>
      <c r="BQ4" s="7" t="str">
        <f t="shared" ref="BQ4:BQ48" si="6">IF(COUNT(BP4)&gt;0,"–","?")</f>
        <v>–</v>
      </c>
      <c r="BR4" s="52">
        <f t="shared" ref="BR4:BR49" si="7">IF(SUM(C4,E4,G4,I4,K4,M4,O4,Q4,S4,U4,W4,Y4,AA4,AC4,AE4,AG4,AI4,AK4,AM4,AO4,AQ4,AS4,AU4,AW4,AY4,BA4,BC4,BE4,BG4,BI4)&gt;0,MAX(C4,E4,G4,I4,K4,M4,O4,Q4,S4,U4,W4,Y4,AA4,AC4,AE4,AG4,AI4,AK4,AM4,AO4,AQ4,AS4,AU4,AW4,AY4,BA4,BC4,BE4,BG4,BI4),"")</f>
        <v>23.992673992673989</v>
      </c>
      <c r="BS4" s="46">
        <f t="shared" ref="BS4:BS49" si="8">IF(SUM(B4,D4,F4,H4,J4,L4,N4,P4,R4,T4,V4,X4,Z4,AB4,AD4,AF4,AH4,AJ4,AL4,AN4,AP4,AR4,AT4,AV4,AX4,AZ4,BB4,BD4,BF4,BH4)&gt;0,AVERAGE(B4,D4,F4,H4,J4,L4,N4,P4,R4,T4,V4,X4,Z4,AB4,AD4,AF4,AH4,AJ4,AL4,AN4,AP4,AR4,AT4,AV4,AX4,AZ4,BB4,BD4,BF4,BH4),"?")</f>
        <v>8.178947368421051</v>
      </c>
      <c r="BT4" s="8">
        <f t="shared" ref="BT4:BT48" si="9">IF(SUM(C4,E4,G4,I4,K4,M4,O4,Q4,S4,U4,W4,Y4,AA4,AC4,AE4,AG4,AI4,AK4,AM4,AO4,AQ4,AS4,AU4,AW4,AY4,BA4,BC4,BE4,BG4,BI4)&gt;0,AVERAGE(C4,E4,G4,I4,K4,M4,O4,Q4,S4,U4,W4,Y4,AA4,AC4,AE4,AG4,AI4,AK4,AM4,AO4,AQ4,AS4,AU4,AW4,AY4,BA4,BC4,BE4,BG4,BI4),"?")</f>
        <v>18.759652004372157</v>
      </c>
      <c r="BU4" s="5">
        <f t="shared" ref="BU4:BU49" si="10">IF(COUNT(B4,D4,F4,H4,J4,L4,N4,P4,R4,T4,V4,X4,Z4,AB4,AD4,AF4,AH4,AJ4,AL4,AN4,AP4,AR4,AT4,AV4,AX4,AZ4,BB4,BD4,BF4,BH4)&gt;1,STDEV(B4,D4,F4,H4,J4,L4,N4,P4,R4,T4,V4,X4,Z4,AB4,AD4,AF4,AH4,AJ4,AL4,AN4,AP4,AR4,AT4,AV4,AX4,AZ4,BB4,BD4,BF4,BH4),"?")</f>
        <v>2.5439643051672181</v>
      </c>
      <c r="BV4" s="9">
        <f t="shared" ref="BV4:BV48" si="11">IF(COUNT(C4,E4,G4,I4,K4,M4,O4,Q4,S4,U4,W4,Y4,AA4,AC4,AE4,AG4,AI4,AK4,AM4,AO4,AQ4,AS4,AU4,AW4,AY4,BA4,BC4,BE4,BG4,BI4)&gt;1,STDEV(C4,E4,G4,I4,K4,M4,O4,Q4,S4,U4,W4,Y4,AA4,AC4,AE4,AG4,AI4,AK4,AM4,AO4,AQ4,AS4,AU4,AW4,AY4,BA4,BC4,BE4,BG4,BI4),"?")</f>
        <v>2.3146800954790701</v>
      </c>
      <c r="BW4" s="5"/>
      <c r="BX4" s="7"/>
    </row>
    <row r="5" spans="1:78" x14ac:dyDescent="0.2">
      <c r="A5" s="16" t="s">
        <v>13</v>
      </c>
      <c r="B5" s="17">
        <v>5.0999999999999996</v>
      </c>
      <c r="C5" s="61">
        <f>IF(AND((B5&gt;0),(B$7&gt;0)),(B5/B$7*100),"")</f>
        <v>14.529914529914528</v>
      </c>
      <c r="D5" s="17">
        <v>6.9</v>
      </c>
      <c r="E5" s="61">
        <f>IF(AND((D5&gt;0),(D$7&gt;0)),(D5/D$7*100),"")</f>
        <v>16.273584905660378</v>
      </c>
      <c r="F5" s="17">
        <v>11.2</v>
      </c>
      <c r="G5" s="61">
        <f>IF(AND((F5&gt;0),(F$7&gt;0)),(F5/F$7*100),"")</f>
        <v>21.579961464354529</v>
      </c>
      <c r="H5" s="17">
        <v>11</v>
      </c>
      <c r="I5" s="61">
        <f>IF(AND((H5&gt;0),(H$7&gt;0)),(H5/H$7*100),"")</f>
        <v>20.146520146520146</v>
      </c>
      <c r="J5" s="17">
        <v>8.6</v>
      </c>
      <c r="K5" s="61">
        <f>IF(AND((J5&gt;0),(J$7&gt;0)),(J5/J$7*100),"")</f>
        <v>17.916666666666668</v>
      </c>
      <c r="L5" s="17">
        <v>6.4</v>
      </c>
      <c r="M5" s="61">
        <f>IF(AND((L5&gt;0),(L$7&gt;0)),(L5/L$7*100),"")</f>
        <v>13.943355119825709</v>
      </c>
      <c r="N5" s="17">
        <v>7.9</v>
      </c>
      <c r="O5" s="61">
        <f>IF(AND((N5&gt;0),(N$7&gt;0)),(N5/N$7*100),"")</f>
        <v>16.390041493775932</v>
      </c>
      <c r="P5" s="17"/>
      <c r="Q5" s="61" t="str">
        <f>IF(AND((P5&gt;0),(P$7&gt;0)),(P5/P$7*100),"")</f>
        <v/>
      </c>
      <c r="R5" s="17">
        <v>4.3</v>
      </c>
      <c r="S5" s="61">
        <f>IF(AND((R5&gt;0),(R$7&gt;0)),(R5/R$7*100),"")</f>
        <v>15.24822695035461</v>
      </c>
      <c r="T5" s="17">
        <v>3.4</v>
      </c>
      <c r="U5" s="61">
        <f>IF(AND((T5&gt;0),(T$7&gt;0)),(T5/T$7*100),"")</f>
        <v>11.805555555555555</v>
      </c>
      <c r="V5" s="17">
        <v>4.2</v>
      </c>
      <c r="W5" s="61">
        <f>IF(AND((V5&gt;0),(V$7&gt;0)),(V5/V$7*100),"")</f>
        <v>14.893617021276597</v>
      </c>
      <c r="X5" s="17">
        <v>4.8</v>
      </c>
      <c r="Y5" s="61">
        <f>IF(AND((X5&gt;0),(X$7&gt;0)),(X5/X$7*100),"")</f>
        <v>16.608996539792386</v>
      </c>
      <c r="Z5" s="17">
        <v>4.5999999999999996</v>
      </c>
      <c r="AA5" s="61">
        <f>IF(AND((Z5&gt;0),(Z$7&gt;0)),(Z5/Z$7*100),"")</f>
        <v>16.197183098591552</v>
      </c>
      <c r="AB5" s="17">
        <v>7.8</v>
      </c>
      <c r="AC5" s="61">
        <f>IF(AND((AB5&gt;0),(AB$7&gt;0)),(AB5/AB$7*100),"")</f>
        <v>16.993464052287582</v>
      </c>
      <c r="AD5" s="17">
        <v>10.9</v>
      </c>
      <c r="AE5" s="61">
        <f>IF(AND((AD5&gt;0),(AD$7&gt;0)),(AD5/AD$7*100),"")</f>
        <v>20.110701107011071</v>
      </c>
      <c r="AF5" s="17">
        <v>9.3000000000000007</v>
      </c>
      <c r="AG5" s="61">
        <f>IF(AND((AF5&gt;0),(AF$7&gt;0)),(AF5/AF$7*100),"")</f>
        <v>18.235294117647062</v>
      </c>
      <c r="AH5" s="17">
        <v>8.5</v>
      </c>
      <c r="AI5" s="61">
        <f>IF(AND((AH5&gt;0),(AH$7&gt;0)),(AH5/AH$7*100),"")</f>
        <v>17.67151767151767</v>
      </c>
      <c r="AJ5" s="17">
        <v>5.0999999999999996</v>
      </c>
      <c r="AK5" s="61">
        <f>IF(AND((AJ5&gt;0),(AJ$7&gt;0)),(AJ5/AJ$7*100),"")</f>
        <v>14.049586776859504</v>
      </c>
      <c r="AL5" s="17">
        <v>5.8</v>
      </c>
      <c r="AM5" s="61">
        <f>IF(AND((AL5&gt;0),(AL$7&gt;0)),(AL5/AL$7*100),"")</f>
        <v>15.466666666666667</v>
      </c>
      <c r="AN5" s="17"/>
      <c r="AO5" s="61" t="str">
        <f>IF(AND((AN5&gt;0),(AN$7&gt;0)),(AN5/AN$7*100),"")</f>
        <v/>
      </c>
      <c r="AP5" s="17">
        <v>6.2</v>
      </c>
      <c r="AQ5" s="61">
        <f>IF(AND((AP5&gt;0),(AP$7&gt;0)),(AP5/AP$7*100),"")</f>
        <v>16.847826086956523</v>
      </c>
      <c r="AR5" s="17">
        <v>6.4</v>
      </c>
      <c r="AS5" s="61">
        <f>IF(AND((AR5&gt;0),(AR$7&gt;0)),(AR5/AR$7*100),"")</f>
        <v>16.494845360824744</v>
      </c>
      <c r="AT5" s="17">
        <v>10</v>
      </c>
      <c r="AU5" s="61">
        <f>IF(AND((AT5&gt;0),(AT$7&gt;0)),(AT5/AT$7*100),"")</f>
        <v>17.793594306049819</v>
      </c>
      <c r="AV5" s="17">
        <v>5.0999999999999996</v>
      </c>
      <c r="AW5" s="61">
        <v>14.529914529914528</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 t="shared" si="1"/>
        <v>22</v>
      </c>
      <c r="BM5" s="4">
        <f t="shared" si="2"/>
        <v>3.4</v>
      </c>
      <c r="BN5" s="40" t="str">
        <f t="shared" si="3"/>
        <v>–</v>
      </c>
      <c r="BO5" s="6">
        <f t="shared" si="4"/>
        <v>11.2</v>
      </c>
      <c r="BP5" s="51">
        <f t="shared" si="5"/>
        <v>11.805555555555555</v>
      </c>
      <c r="BQ5" s="7" t="str">
        <f t="shared" si="6"/>
        <v>–</v>
      </c>
      <c r="BR5" s="52">
        <f t="shared" si="7"/>
        <v>21.579961464354529</v>
      </c>
      <c r="BS5" s="46">
        <f t="shared" si="8"/>
        <v>6.9772727272727257</v>
      </c>
      <c r="BT5" s="8">
        <f t="shared" si="9"/>
        <v>16.533047007637443</v>
      </c>
      <c r="BU5" s="5">
        <f t="shared" si="10"/>
        <v>2.4075143906372705</v>
      </c>
      <c r="BV5" s="9">
        <f t="shared" si="11"/>
        <v>2.2706004360815282</v>
      </c>
      <c r="BW5" s="5"/>
      <c r="BX5" s="7"/>
    </row>
    <row r="6" spans="1:78" x14ac:dyDescent="0.2">
      <c r="A6" s="16" t="s">
        <v>14</v>
      </c>
      <c r="B6" s="28"/>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c r="BP6" s="51"/>
      <c r="BQ6" s="7"/>
      <c r="BR6" s="52"/>
      <c r="BS6" s="46"/>
      <c r="BT6" s="8"/>
      <c r="BU6" s="5"/>
      <c r="BV6" s="9"/>
      <c r="BW6" s="5"/>
      <c r="BX6" s="7"/>
    </row>
    <row r="7" spans="1:78" x14ac:dyDescent="0.2">
      <c r="A7" s="27" t="s">
        <v>15</v>
      </c>
      <c r="B7" s="17">
        <v>35.1</v>
      </c>
      <c r="C7" s="61" t="s">
        <v>5</v>
      </c>
      <c r="D7" s="17">
        <v>42.4</v>
      </c>
      <c r="E7" s="61" t="s">
        <v>5</v>
      </c>
      <c r="F7" s="17">
        <v>51.9</v>
      </c>
      <c r="G7" s="61" t="s">
        <v>5</v>
      </c>
      <c r="H7" s="17">
        <v>54.6</v>
      </c>
      <c r="I7" s="61" t="s">
        <v>5</v>
      </c>
      <c r="J7" s="17">
        <v>48</v>
      </c>
      <c r="K7" s="61" t="s">
        <v>5</v>
      </c>
      <c r="L7" s="17">
        <v>45.9</v>
      </c>
      <c r="M7" s="61" t="s">
        <v>5</v>
      </c>
      <c r="N7" s="17">
        <v>48.2</v>
      </c>
      <c r="O7" s="61" t="s">
        <v>5</v>
      </c>
      <c r="P7" s="17">
        <v>27.1</v>
      </c>
      <c r="Q7" s="61" t="s">
        <v>5</v>
      </c>
      <c r="R7" s="17">
        <v>28.2</v>
      </c>
      <c r="S7" s="61" t="s">
        <v>5</v>
      </c>
      <c r="T7" s="17">
        <v>28.8</v>
      </c>
      <c r="U7" s="61" t="s">
        <v>5</v>
      </c>
      <c r="V7" s="17">
        <v>28.2</v>
      </c>
      <c r="W7" s="61" t="s">
        <v>5</v>
      </c>
      <c r="X7" s="17">
        <v>28.9</v>
      </c>
      <c r="Y7" s="61" t="s">
        <v>5</v>
      </c>
      <c r="Z7" s="17">
        <v>28.4</v>
      </c>
      <c r="AA7" s="61" t="s">
        <v>5</v>
      </c>
      <c r="AB7" s="17">
        <v>45.9</v>
      </c>
      <c r="AC7" s="61" t="s">
        <v>5</v>
      </c>
      <c r="AD7" s="17">
        <v>54.2</v>
      </c>
      <c r="AE7" s="61" t="s">
        <v>5</v>
      </c>
      <c r="AF7" s="17">
        <v>51</v>
      </c>
      <c r="AG7" s="61" t="s">
        <v>5</v>
      </c>
      <c r="AH7" s="17">
        <v>48.1</v>
      </c>
      <c r="AI7" s="61" t="s">
        <v>5</v>
      </c>
      <c r="AJ7" s="17">
        <v>36.299999999999997</v>
      </c>
      <c r="AK7" s="61" t="s">
        <v>5</v>
      </c>
      <c r="AL7" s="17">
        <v>37.5</v>
      </c>
      <c r="AM7" s="61" t="s">
        <v>5</v>
      </c>
      <c r="AN7" s="17">
        <v>27.7</v>
      </c>
      <c r="AO7" s="61" t="s">
        <v>5</v>
      </c>
      <c r="AP7" s="17">
        <v>36.799999999999997</v>
      </c>
      <c r="AQ7" s="61" t="s">
        <v>5</v>
      </c>
      <c r="AR7" s="17">
        <v>38.799999999999997</v>
      </c>
      <c r="AS7" s="61" t="s">
        <v>5</v>
      </c>
      <c r="AT7" s="17">
        <v>56.2</v>
      </c>
      <c r="AU7" s="61" t="s">
        <v>5</v>
      </c>
      <c r="AV7" s="17">
        <v>35.1</v>
      </c>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si="1"/>
        <v>24</v>
      </c>
      <c r="BM7" s="4">
        <f t="shared" si="2"/>
        <v>27.1</v>
      </c>
      <c r="BN7" s="40" t="str">
        <f t="shared" si="3"/>
        <v>–</v>
      </c>
      <c r="BO7" s="6">
        <f t="shared" si="4"/>
        <v>56.2</v>
      </c>
      <c r="BP7" s="51" t="str">
        <f t="shared" si="5"/>
        <v/>
      </c>
      <c r="BQ7" s="7" t="s">
        <v>5</v>
      </c>
      <c r="BR7" s="52" t="str">
        <f t="shared" si="7"/>
        <v/>
      </c>
      <c r="BS7" s="46">
        <f t="shared" si="8"/>
        <v>40.137499999999996</v>
      </c>
      <c r="BT7" s="8" t="s">
        <v>5</v>
      </c>
      <c r="BU7" s="5">
        <f t="shared" si="10"/>
        <v>9.9360044677228956</v>
      </c>
      <c r="BV7" s="9" t="s">
        <v>5</v>
      </c>
      <c r="BW7" s="5"/>
      <c r="BX7" s="7"/>
      <c r="BZ7" s="7"/>
    </row>
    <row r="8" spans="1:78" x14ac:dyDescent="0.2">
      <c r="A8" s="27" t="s">
        <v>16</v>
      </c>
      <c r="B8" s="17">
        <v>23.4</v>
      </c>
      <c r="C8" s="61">
        <f>IF(AND((B8&gt;0),(B$7&gt;0)),(B8/B$7*100),"")</f>
        <v>66.666666666666657</v>
      </c>
      <c r="D8" s="17">
        <v>27.7</v>
      </c>
      <c r="E8" s="61">
        <f>IF(AND((D8&gt;0),(D$7&gt;0)),(D8/D$7*100),"")</f>
        <v>65.330188679245282</v>
      </c>
      <c r="F8" s="17">
        <v>30.6</v>
      </c>
      <c r="G8" s="61">
        <f>IF(AND((F8&gt;0),(F$7&gt;0)),(F8/F$7*100),"")</f>
        <v>58.959537572254341</v>
      </c>
      <c r="H8" s="17">
        <v>33.5</v>
      </c>
      <c r="I8" s="61">
        <f>IF(AND((H8&gt;0),(H$7&gt;0)),(H8/H$7*100),"")</f>
        <v>61.35531135531135</v>
      </c>
      <c r="J8" s="17">
        <v>29.7</v>
      </c>
      <c r="K8" s="61">
        <f>IF(AND((J8&gt;0),(J$7&gt;0)),(J8/J$7*100),"")</f>
        <v>61.875</v>
      </c>
      <c r="L8" s="17">
        <v>29.3</v>
      </c>
      <c r="M8" s="61">
        <f>IF(AND((L8&gt;0),(L$7&gt;0)),(L8/L$7*100),"")</f>
        <v>63.834422657952075</v>
      </c>
      <c r="N8" s="17">
        <v>31.7</v>
      </c>
      <c r="O8" s="61">
        <f>IF(AND((N8&gt;0),(N$7&gt;0)),(N8/N$7*100),"")</f>
        <v>65.767634854771785</v>
      </c>
      <c r="P8" s="17">
        <v>19.2</v>
      </c>
      <c r="Q8" s="61">
        <f>IF(AND((P8&gt;0),(P$7&gt;0)),(P8/P$7*100),"")</f>
        <v>70.848708487084863</v>
      </c>
      <c r="R8" s="17">
        <v>19.100000000000001</v>
      </c>
      <c r="S8" s="61">
        <f>IF(AND((R8&gt;0),(R$7&gt;0)),(R8/R$7*100),"")</f>
        <v>67.730496453900713</v>
      </c>
      <c r="T8" s="17">
        <v>20.2</v>
      </c>
      <c r="U8" s="61">
        <f>IF(AND((T8&gt;0),(T$7&gt;0)),(T8/T$7*100),"")</f>
        <v>70.138888888888886</v>
      </c>
      <c r="V8" s="17">
        <v>19.399999999999999</v>
      </c>
      <c r="W8" s="61">
        <f>IF(AND((V8&gt;0),(V$7&gt;0)),(V8/V$7*100),"")</f>
        <v>68.794326241134755</v>
      </c>
      <c r="X8" s="17">
        <v>20</v>
      </c>
      <c r="Y8" s="61">
        <f>IF(AND((X8&gt;0),(X$7&gt;0)),(X8/X$7*100),"")</f>
        <v>69.20415224913495</v>
      </c>
      <c r="Z8" s="17">
        <v>20</v>
      </c>
      <c r="AA8" s="61">
        <f>IF(AND((Z8&gt;0),(Z$7&gt;0)),(Z8/Z$7*100),"")</f>
        <v>70.422535211267615</v>
      </c>
      <c r="AB8" s="17">
        <v>30.7</v>
      </c>
      <c r="AC8" s="61">
        <f>IF(AND((AB8&gt;0),(AB$7&gt;0)),(AB8/AB$7*100),"")</f>
        <v>66.884531590413943</v>
      </c>
      <c r="AD8" s="17">
        <v>33.6</v>
      </c>
      <c r="AE8" s="61">
        <f>IF(AND((AD8&gt;0),(AD$7&gt;0)),(AD8/AD$7*100),"")</f>
        <v>61.992619926199268</v>
      </c>
      <c r="AF8" s="17">
        <v>32.9</v>
      </c>
      <c r="AG8" s="61">
        <f>IF(AND((AF8&gt;0),(AF$7&gt;0)),(AF8/AF$7*100),"")</f>
        <v>64.509803921568619</v>
      </c>
      <c r="AH8" s="17">
        <v>31.8</v>
      </c>
      <c r="AI8" s="61">
        <f>IF(AND((AH8&gt;0),(AH$7&gt;0)),(AH8/AH$7*100),"")</f>
        <v>66.112266112266113</v>
      </c>
      <c r="AJ8" s="17">
        <v>24.1</v>
      </c>
      <c r="AK8" s="61">
        <f>IF(AND((AJ8&gt;0),(AJ$7&gt;0)),(AJ8/AJ$7*100),"")</f>
        <v>66.391184573002761</v>
      </c>
      <c r="AL8" s="17">
        <v>25.5</v>
      </c>
      <c r="AM8" s="61">
        <f>IF(AND((AL8&gt;0),(AL$7&gt;0)),(AL8/AL$7*100),"")</f>
        <v>68</v>
      </c>
      <c r="AN8" s="17">
        <v>18.899999999999999</v>
      </c>
      <c r="AO8" s="61">
        <f>IF(AND((AN8&gt;0),(AN$7&gt;0)),(AN8/AN$7*100),"")</f>
        <v>68.231046931407931</v>
      </c>
      <c r="AP8" s="17">
        <v>24.3</v>
      </c>
      <c r="AQ8" s="61">
        <f>IF(AND((AP8&gt;0),(AP$7&gt;0)),(AP8/AP$7*100),"")</f>
        <v>66.032608695652186</v>
      </c>
      <c r="AR8" s="17">
        <v>25.2</v>
      </c>
      <c r="AS8" s="61">
        <f>IF(AND((AR8&gt;0),(AR$7&gt;0)),(AR8/AR$7*100),"")</f>
        <v>64.948453608247419</v>
      </c>
      <c r="AT8" s="17">
        <v>36.4</v>
      </c>
      <c r="AU8" s="61">
        <f>IF(AND((AT8&gt;0),(AT$7&gt;0)),(AT8/AT$7*100),"")</f>
        <v>64.768683274021342</v>
      </c>
      <c r="AV8" s="17">
        <v>23.4</v>
      </c>
      <c r="AW8" s="61">
        <v>66.666666666666657</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1"/>
        <v>24</v>
      </c>
      <c r="BM8" s="4">
        <f t="shared" si="2"/>
        <v>18.899999999999999</v>
      </c>
      <c r="BN8" s="40" t="str">
        <f t="shared" si="3"/>
        <v>–</v>
      </c>
      <c r="BO8" s="6">
        <f t="shared" si="4"/>
        <v>36.4</v>
      </c>
      <c r="BP8" s="51">
        <f t="shared" si="5"/>
        <v>58.959537572254341</v>
      </c>
      <c r="BQ8" s="7" t="str">
        <f t="shared" si="6"/>
        <v>–</v>
      </c>
      <c r="BR8" s="52">
        <f t="shared" si="7"/>
        <v>70.848708487084863</v>
      </c>
      <c r="BS8" s="46">
        <f t="shared" si="8"/>
        <v>26.274999999999995</v>
      </c>
      <c r="BT8" s="8">
        <f t="shared" si="9"/>
        <v>66.061072275710828</v>
      </c>
      <c r="BU8" s="5">
        <f t="shared" si="10"/>
        <v>5.5918613219104705</v>
      </c>
      <c r="BV8" s="9">
        <f t="shared" si="11"/>
        <v>2.9945283335758188</v>
      </c>
      <c r="BW8" s="5"/>
      <c r="BX8" s="7"/>
    </row>
    <row r="9" spans="1:78" x14ac:dyDescent="0.2">
      <c r="A9" s="27" t="s">
        <v>17</v>
      </c>
      <c r="B9" s="17">
        <v>11.6</v>
      </c>
      <c r="C9" s="61">
        <f>IF(AND((B9&gt;0),(B$7&gt;0)),(B9/B$7*100),"")</f>
        <v>33.048433048433047</v>
      </c>
      <c r="D9" s="17">
        <v>18.899999999999999</v>
      </c>
      <c r="E9" s="61">
        <f>IF(AND((D9&gt;0),(D$7&gt;0)),(D9/D$7*100),"")</f>
        <v>44.575471698113205</v>
      </c>
      <c r="F9" s="17">
        <v>18.600000000000001</v>
      </c>
      <c r="G9" s="61">
        <f>IF(AND((F9&gt;0),(F$7&gt;0)),(F9/F$7*100),"")</f>
        <v>35.838150289017342</v>
      </c>
      <c r="H9" s="17">
        <v>20.8</v>
      </c>
      <c r="I9" s="61">
        <f>IF(AND((H9&gt;0),(H$7&gt;0)),(H9/H$7*100),"")</f>
        <v>38.095238095238095</v>
      </c>
      <c r="J9" s="17">
        <v>14.5</v>
      </c>
      <c r="K9" s="61">
        <f>IF(AND((J9&gt;0),(J$7&gt;0)),(J9/J$7*100),"")</f>
        <v>30.208333333333332</v>
      </c>
      <c r="L9" s="17">
        <v>14.8</v>
      </c>
      <c r="M9" s="61">
        <f>IF(AND((L9&gt;0),(L$7&gt;0)),(L9/L$7*100),"")</f>
        <v>32.244008714596951</v>
      </c>
      <c r="N9" s="17">
        <v>15.7</v>
      </c>
      <c r="O9" s="61">
        <f>IF(AND((N9&gt;0),(N$7&gt;0)),(N9/N$7*100),"")</f>
        <v>32.572614107883815</v>
      </c>
      <c r="P9" s="17">
        <v>9.5</v>
      </c>
      <c r="Q9" s="61">
        <f>IF(AND((P9&gt;0),(P$7&gt;0)),(P9/P$7*100),"")</f>
        <v>35.055350553505534</v>
      </c>
      <c r="R9" s="17">
        <v>8.8000000000000007</v>
      </c>
      <c r="S9" s="61">
        <f>IF(AND((R9&gt;0),(R$7&gt;0)),(R9/R$7*100),"")</f>
        <v>31.205673758865249</v>
      </c>
      <c r="T9" s="17">
        <v>9.3000000000000007</v>
      </c>
      <c r="U9" s="61">
        <f>IF(AND((T9&gt;0),(T$7&gt;0)),(T9/T$7*100),"")</f>
        <v>32.291666666666671</v>
      </c>
      <c r="V9" s="17">
        <v>9.4</v>
      </c>
      <c r="W9" s="61">
        <f>IF(AND((V9&gt;0),(V$7&gt;0)),(V9/V$7*100),"")</f>
        <v>33.333333333333336</v>
      </c>
      <c r="X9" s="17">
        <v>8.8000000000000007</v>
      </c>
      <c r="Y9" s="61">
        <f>IF(AND((X9&gt;0),(X$7&gt;0)),(X9/X$7*100),"")</f>
        <v>30.449826989619382</v>
      </c>
      <c r="Z9" s="17">
        <v>9.1999999999999993</v>
      </c>
      <c r="AA9" s="61">
        <f>IF(AND((Z9&gt;0),(Z$7&gt;0)),(Z9/Z$7*100),"")</f>
        <v>32.394366197183103</v>
      </c>
      <c r="AB9" s="17">
        <v>15.7</v>
      </c>
      <c r="AC9" s="61">
        <f>IF(AND((AB9&gt;0),(AB$7&gt;0)),(AB9/AB$7*100),"")</f>
        <v>34.204793028322442</v>
      </c>
      <c r="AD9" s="17">
        <v>22</v>
      </c>
      <c r="AE9" s="61">
        <f>IF(AND((AD9&gt;0),(AD$7&gt;0)),(AD9/AD$7*100),"")</f>
        <v>40.59040590405904</v>
      </c>
      <c r="AF9" s="17">
        <v>17.899999999999999</v>
      </c>
      <c r="AG9" s="61">
        <f>IF(AND((AF9&gt;0),(AF$7&gt;0)),(AF9/AF$7*100),"")</f>
        <v>35.098039215686271</v>
      </c>
      <c r="AH9" s="17">
        <v>17.2</v>
      </c>
      <c r="AI9" s="61">
        <f>IF(AND((AH9&gt;0),(AH$7&gt;0)),(AH9/AH$7*100),"")</f>
        <v>35.758835758835758</v>
      </c>
      <c r="AJ9" s="17">
        <v>12.6</v>
      </c>
      <c r="AK9" s="61">
        <f>IF(AND((AJ9&gt;0),(AJ$7&gt;0)),(AJ9/AJ$7*100),"")</f>
        <v>34.710743801652896</v>
      </c>
      <c r="AL9" s="17">
        <v>13.2</v>
      </c>
      <c r="AM9" s="61">
        <f>IF(AND((AL9&gt;0),(AL$7&gt;0)),(AL9/AL$7*100),"")</f>
        <v>35.199999999999996</v>
      </c>
      <c r="AN9" s="17">
        <v>8.6999999999999993</v>
      </c>
      <c r="AO9" s="61">
        <f>IF(AND((AN9&gt;0),(AN$7&gt;0)),(AN9/AN$7*100),"")</f>
        <v>31.407942238267143</v>
      </c>
      <c r="AP9" s="17">
        <v>10.5</v>
      </c>
      <c r="AQ9" s="61">
        <f>IF(AND((AP9&gt;0),(AP$7&gt;0)),(AP9/AP$7*100),"")</f>
        <v>28.532608695652179</v>
      </c>
      <c r="AR9" s="17">
        <v>14.2</v>
      </c>
      <c r="AS9" s="61">
        <f>IF(AND((AR9&gt;0),(AR$7&gt;0)),(AR9/AR$7*100),"")</f>
        <v>36.597938144329902</v>
      </c>
      <c r="AT9" s="17">
        <v>22.2</v>
      </c>
      <c r="AU9" s="61">
        <f>IF(AND((AT9&gt;0),(AT$7&gt;0)),(AT9/AT$7*100),"")</f>
        <v>39.5017793594306</v>
      </c>
      <c r="AV9" s="17">
        <v>11.6</v>
      </c>
      <c r="AW9" s="61">
        <v>33.048433048433047</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1"/>
        <v>24</v>
      </c>
      <c r="BM9" s="4">
        <f t="shared" si="2"/>
        <v>8.6999999999999993</v>
      </c>
      <c r="BN9" s="40" t="str">
        <f t="shared" si="3"/>
        <v>–</v>
      </c>
      <c r="BO9" s="6">
        <f t="shared" si="4"/>
        <v>22.2</v>
      </c>
      <c r="BP9" s="51">
        <f t="shared" si="5"/>
        <v>28.532608695652179</v>
      </c>
      <c r="BQ9" s="7" t="str">
        <f t="shared" si="6"/>
        <v>–</v>
      </c>
      <c r="BR9" s="52">
        <f t="shared" si="7"/>
        <v>44.575471698113205</v>
      </c>
      <c r="BS9" s="46">
        <f t="shared" si="8"/>
        <v>13.987499999999999</v>
      </c>
      <c r="BT9" s="8">
        <f t="shared" si="9"/>
        <v>34.415166082519107</v>
      </c>
      <c r="BU9" s="5">
        <f t="shared" si="10"/>
        <v>4.4226995985631286</v>
      </c>
      <c r="BV9" s="9">
        <f t="shared" si="11"/>
        <v>3.6114472892915854</v>
      </c>
      <c r="BW9" s="5"/>
      <c r="BX9" s="7"/>
    </row>
    <row r="10" spans="1:78" x14ac:dyDescent="0.2">
      <c r="A10" s="27" t="s">
        <v>18</v>
      </c>
      <c r="B10" s="17">
        <v>9.3000000000000007</v>
      </c>
      <c r="C10" s="61">
        <f>IF(AND((B10&gt;0),(B$7&gt;0)),(B10/B$7*100),"")</f>
        <v>26.495726495726498</v>
      </c>
      <c r="D10" s="17">
        <v>14.9</v>
      </c>
      <c r="E10" s="61">
        <f>IF(AND((D10&gt;0),(D$7&gt;0)),(D10/D$7*100),"")</f>
        <v>35.141509433962263</v>
      </c>
      <c r="F10" s="17">
        <v>17.2</v>
      </c>
      <c r="G10" s="61">
        <f>IF(AND((F10&gt;0),(F$7&gt;0)),(F10/F$7*100),"")</f>
        <v>33.140655105973025</v>
      </c>
      <c r="H10" s="17">
        <v>15.6</v>
      </c>
      <c r="I10" s="61">
        <f>IF(AND((H10&gt;0),(H$7&gt;0)),(H10/H$7*100),"")</f>
        <v>28.571428571428569</v>
      </c>
      <c r="J10" s="17">
        <v>13</v>
      </c>
      <c r="K10" s="61">
        <f>IF(AND((J10&gt;0),(J$7&gt;0)),(J10/J$7*100),"")</f>
        <v>27.083333333333332</v>
      </c>
      <c r="L10" s="17">
        <v>14.2</v>
      </c>
      <c r="M10" s="61">
        <f>IF(AND((L10&gt;0),(L$7&gt;0)),(L10/L$7*100),"")</f>
        <v>30.936819172113289</v>
      </c>
      <c r="N10" s="17">
        <v>12.9</v>
      </c>
      <c r="O10" s="61">
        <f>IF(AND((N10&gt;0),(N$7&gt;0)),(N10/N$7*100),"")</f>
        <v>26.763485477178424</v>
      </c>
      <c r="P10" s="17">
        <v>7.7</v>
      </c>
      <c r="Q10" s="61">
        <f>IF(AND((P10&gt;0),(P$7&gt;0)),(P10/P$7*100),"")</f>
        <v>28.413284132841326</v>
      </c>
      <c r="R10" s="17">
        <v>7.8</v>
      </c>
      <c r="S10" s="61">
        <f>IF(AND((R10&gt;0),(R$7&gt;0)),(R10/R$7*100),"")</f>
        <v>27.659574468085108</v>
      </c>
      <c r="T10" s="17">
        <v>8.1</v>
      </c>
      <c r="U10" s="61">
        <f>IF(AND((T10&gt;0),(T$7&gt;0)),(T10/T$7*100),"")</f>
        <v>28.125</v>
      </c>
      <c r="V10" s="17">
        <v>7.8</v>
      </c>
      <c r="W10" s="61">
        <f>IF(AND((V10&gt;0),(V$7&gt;0)),(V10/V$7*100),"")</f>
        <v>27.659574468085108</v>
      </c>
      <c r="X10" s="17">
        <v>7.4</v>
      </c>
      <c r="Y10" s="61">
        <f>IF(AND((X10&gt;0),(X$7&gt;0)),(X10/X$7*100),"")</f>
        <v>25.605536332179934</v>
      </c>
      <c r="Z10" s="17">
        <v>7.9</v>
      </c>
      <c r="AA10" s="61">
        <f>IF(AND((Z10&gt;0),(Z$7&gt;0)),(Z10/Z$7*100),"")</f>
        <v>27.816901408450708</v>
      </c>
      <c r="AB10" s="17">
        <v>13.2</v>
      </c>
      <c r="AC10" s="61">
        <f>IF(AND((AB10&gt;0),(AB$7&gt;0)),(AB10/AB$7*100),"")</f>
        <v>28.75816993464052</v>
      </c>
      <c r="AD10" s="17">
        <v>19.399999999999999</v>
      </c>
      <c r="AE10" s="61">
        <f>IF(AND((AD10&gt;0),(AD$7&gt;0)),(AD10/AD$7*100),"")</f>
        <v>35.793357933579337</v>
      </c>
      <c r="AF10" s="17">
        <v>14.4</v>
      </c>
      <c r="AG10" s="61">
        <f>IF(AND((AF10&gt;0),(AF$7&gt;0)),(AF10/AF$7*100),"")</f>
        <v>28.235294117647058</v>
      </c>
      <c r="AH10" s="17">
        <v>16.399999999999999</v>
      </c>
      <c r="AI10" s="61">
        <f>IF(AND((AH10&gt;0),(AH$7&gt;0)),(AH10/AH$7*100),"")</f>
        <v>34.09563409563409</v>
      </c>
      <c r="AJ10" s="17">
        <v>11.3</v>
      </c>
      <c r="AK10" s="61">
        <f>IF(AND((AJ10&gt;0),(AJ$7&gt;0)),(AJ10/AJ$7*100),"")</f>
        <v>31.129476584022044</v>
      </c>
      <c r="AL10" s="17">
        <v>10.7</v>
      </c>
      <c r="AM10" s="61">
        <f>IF(AND((AL10&gt;0),(AL$7&gt;0)),(AL10/AL$7*100),"")</f>
        <v>28.533333333333331</v>
      </c>
      <c r="AN10" s="17">
        <v>7.7</v>
      </c>
      <c r="AO10" s="61">
        <f>IF(AND((AN10&gt;0),(AN$7&gt;0)),(AN10/AN$7*100),"")</f>
        <v>27.797833935018051</v>
      </c>
      <c r="AP10" s="17">
        <v>9.5</v>
      </c>
      <c r="AQ10" s="61">
        <f>IF(AND((AP10&gt;0),(AP$7&gt;0)),(AP10/AP$7*100),"")</f>
        <v>25.815217391304351</v>
      </c>
      <c r="AR10" s="17">
        <v>10.199999999999999</v>
      </c>
      <c r="AS10" s="61">
        <f>IF(AND((AR10&gt;0),(AR$7&gt;0)),(AR10/AR$7*100),"")</f>
        <v>26.288659793814436</v>
      </c>
      <c r="AT10" s="17">
        <v>21.2</v>
      </c>
      <c r="AU10" s="61">
        <f>IF(AND((AT10&gt;0),(AT$7&gt;0)),(AT10/AT$7*100),"")</f>
        <v>37.722419928825616</v>
      </c>
      <c r="AV10" s="17">
        <v>9.3000000000000007</v>
      </c>
      <c r="AW10" s="61">
        <v>26.495726495726498</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1"/>
        <v>24</v>
      </c>
      <c r="BM10" s="4">
        <f t="shared" si="2"/>
        <v>7.4</v>
      </c>
      <c r="BN10" s="40" t="str">
        <f t="shared" si="3"/>
        <v>–</v>
      </c>
      <c r="BO10" s="6">
        <f t="shared" si="4"/>
        <v>21.2</v>
      </c>
      <c r="BP10" s="51">
        <f t="shared" si="5"/>
        <v>25.605536332179934</v>
      </c>
      <c r="BQ10" s="7" t="str">
        <f t="shared" si="6"/>
        <v>–</v>
      </c>
      <c r="BR10" s="52">
        <f t="shared" si="7"/>
        <v>37.722419928825616</v>
      </c>
      <c r="BS10" s="46">
        <f t="shared" si="8"/>
        <v>11.9625</v>
      </c>
      <c r="BT10" s="8">
        <f t="shared" si="9"/>
        <v>29.336581330954285</v>
      </c>
      <c r="BU10" s="5">
        <f t="shared" si="10"/>
        <v>4.0253341746234268</v>
      </c>
      <c r="BV10" s="9">
        <f t="shared" si="11"/>
        <v>3.4100488784734369</v>
      </c>
      <c r="BW10" s="5"/>
      <c r="BX10" s="7"/>
    </row>
    <row r="11" spans="1:78" x14ac:dyDescent="0.2">
      <c r="A11" s="27" t="s">
        <v>19</v>
      </c>
      <c r="B11" s="17">
        <v>9.9</v>
      </c>
      <c r="C11" s="61">
        <f>IF(AND((B11&gt;0),(B$7&gt;0)),(B11/B$7*100),"")</f>
        <v>28.205128205128204</v>
      </c>
      <c r="D11" s="17">
        <v>14.2</v>
      </c>
      <c r="E11" s="61">
        <f>IF(AND((D11&gt;0),(D$7&gt;0)),(D11/D$7*100),"")</f>
        <v>33.490566037735846</v>
      </c>
      <c r="F11" s="17">
        <v>16.7</v>
      </c>
      <c r="G11" s="61">
        <f>IF(AND((F11&gt;0),(F$7&gt;0)),(F11/F$7*100),"")</f>
        <v>32.177263969171484</v>
      </c>
      <c r="H11" s="17">
        <v>16.3</v>
      </c>
      <c r="I11" s="61">
        <f>IF(AND((H11&gt;0),(H$7&gt;0)),(H11/H$7*100),"")</f>
        <v>29.853479853479854</v>
      </c>
      <c r="J11" s="17">
        <v>12.3</v>
      </c>
      <c r="K11" s="61">
        <f>IF(AND((J11&gt;0),(J$7&gt;0)),(J11/J$7*100),"")</f>
        <v>25.625000000000004</v>
      </c>
      <c r="L11" s="17">
        <v>14.4</v>
      </c>
      <c r="M11" s="61">
        <f>IF(AND((L11&gt;0),(L$7&gt;0)),(L11/L$7*100),"")</f>
        <v>31.372549019607842</v>
      </c>
      <c r="N11" s="17">
        <v>12.3</v>
      </c>
      <c r="O11" s="61">
        <f>IF(AND((N11&gt;0),(N$7&gt;0)),(N11/N$7*100),"")</f>
        <v>25.518672199170123</v>
      </c>
      <c r="P11" s="17">
        <v>7.6</v>
      </c>
      <c r="Q11" s="61">
        <f>IF(AND((P11&gt;0),(P$7&gt;0)),(P11/P$7*100),"")</f>
        <v>28.044280442804425</v>
      </c>
      <c r="R11" s="17">
        <v>7.7</v>
      </c>
      <c r="S11" s="61">
        <f>IF(AND((R11&gt;0),(R$7&gt;0)),(R11/R$7*100),"")</f>
        <v>27.304964539007091</v>
      </c>
      <c r="T11" s="17">
        <v>8.6</v>
      </c>
      <c r="U11" s="61">
        <f>IF(AND((T11&gt;0),(T$7&gt;0)),(T11/T$7*100),"")</f>
        <v>29.861111111111111</v>
      </c>
      <c r="V11" s="17">
        <v>8</v>
      </c>
      <c r="W11" s="61">
        <f>IF(AND((V11&gt;0),(V$7&gt;0)),(V11/V$7*100),"")</f>
        <v>28.368794326241137</v>
      </c>
      <c r="X11" s="17">
        <v>8.1</v>
      </c>
      <c r="Y11" s="61">
        <f>IF(AND((X11&gt;0),(X$7&gt;0)),(X11/X$7*100),"")</f>
        <v>28.027681660899656</v>
      </c>
      <c r="Z11" s="17">
        <v>7.8</v>
      </c>
      <c r="AA11" s="61">
        <f>IF(AND((Z11&gt;0),(Z$7&gt;0)),(Z11/Z$7*100),"")</f>
        <v>27.464788732394368</v>
      </c>
      <c r="AB11" s="17">
        <v>12.9</v>
      </c>
      <c r="AC11" s="61">
        <f>IF(AND((AB11&gt;0),(AB$7&gt;0)),(AB11/AB$7*100),"")</f>
        <v>28.104575163398692</v>
      </c>
      <c r="AD11" s="17">
        <v>18.5</v>
      </c>
      <c r="AE11" s="61">
        <f>IF(AND((AD11&gt;0),(AD$7&gt;0)),(AD11/AD$7*100),"")</f>
        <v>34.132841328413285</v>
      </c>
      <c r="AF11" s="17">
        <v>14.5</v>
      </c>
      <c r="AG11" s="61">
        <f>IF(AND((AF11&gt;0),(AF$7&gt;0)),(AF11/AF$7*100),"")</f>
        <v>28.431372549019606</v>
      </c>
      <c r="AH11" s="17">
        <v>16.5</v>
      </c>
      <c r="AI11" s="61">
        <f>IF(AND((AH11&gt;0),(AH$7&gt;0)),(AH11/AH$7*100),"")</f>
        <v>34.303534303534299</v>
      </c>
      <c r="AJ11" s="17">
        <v>10.4</v>
      </c>
      <c r="AK11" s="61">
        <f>IF(AND((AJ11&gt;0),(AJ$7&gt;0)),(AJ11/AJ$7*100),"")</f>
        <v>28.650137741046834</v>
      </c>
      <c r="AL11" s="17">
        <v>11.7</v>
      </c>
      <c r="AM11" s="61">
        <f>IF(AND((AL11&gt;0),(AL$7&gt;0)),(AL11/AL$7*100),"")</f>
        <v>31.2</v>
      </c>
      <c r="AN11" s="17">
        <v>8.6</v>
      </c>
      <c r="AO11" s="61">
        <f>IF(AND((AN11&gt;0),(AN$7&gt;0)),(AN11/AN$7*100),"")</f>
        <v>31.046931407942235</v>
      </c>
      <c r="AP11" s="17">
        <v>9.6</v>
      </c>
      <c r="AQ11" s="61">
        <f>IF(AND((AP11&gt;0),(AP$7&gt;0)),(AP11/AP$7*100),"")</f>
        <v>26.086956521739129</v>
      </c>
      <c r="AR11" s="17">
        <v>10.5</v>
      </c>
      <c r="AS11" s="61">
        <f>IF(AND((AR11&gt;0),(AR$7&gt;0)),(AR11/AR$7*100),"")</f>
        <v>27.061855670103096</v>
      </c>
      <c r="AT11" s="17">
        <v>22.1</v>
      </c>
      <c r="AU11" s="61">
        <f>IF(AND((AT11&gt;0),(AT$7&gt;0)),(AT11/AT$7*100),"")</f>
        <v>39.32384341637011</v>
      </c>
      <c r="AV11" s="17">
        <v>9.9</v>
      </c>
      <c r="AW11" s="61">
        <v>28.205128205128204</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1"/>
        <v>24</v>
      </c>
      <c r="BM11" s="4">
        <f t="shared" si="2"/>
        <v>7.6</v>
      </c>
      <c r="BN11" s="40" t="str">
        <f t="shared" si="3"/>
        <v>–</v>
      </c>
      <c r="BO11" s="6">
        <f t="shared" si="4"/>
        <v>22.1</v>
      </c>
      <c r="BP11" s="51">
        <f t="shared" si="5"/>
        <v>25.518672199170123</v>
      </c>
      <c r="BQ11" s="7" t="str">
        <f t="shared" si="6"/>
        <v>–</v>
      </c>
      <c r="BR11" s="52">
        <f t="shared" si="7"/>
        <v>39.32384341637011</v>
      </c>
      <c r="BS11" s="46">
        <f t="shared" si="8"/>
        <v>12.045833333333334</v>
      </c>
      <c r="BT11" s="8">
        <f t="shared" si="9"/>
        <v>29.660894016810275</v>
      </c>
      <c r="BU11" s="5">
        <f t="shared" si="10"/>
        <v>3.9130749797443745</v>
      </c>
      <c r="BV11" s="9">
        <f t="shared" si="11"/>
        <v>3.2484945638227289</v>
      </c>
      <c r="BW11" s="5"/>
      <c r="BX11" s="7"/>
    </row>
    <row r="12" spans="1:78" x14ac:dyDescent="0.2">
      <c r="A12" s="27" t="s">
        <v>20</v>
      </c>
      <c r="B12" s="71">
        <f>IF(AND((B10&gt;0),(B7&gt;0)),(B10/B7),"")</f>
        <v>0.26495726495726496</v>
      </c>
      <c r="C12" s="61" t="s">
        <v>5</v>
      </c>
      <c r="D12" s="71">
        <f>IF(AND((D10&gt;0),(D7&gt;0)),(D10/D7),"")</f>
        <v>0.35141509433962265</v>
      </c>
      <c r="E12" s="61" t="s">
        <v>5</v>
      </c>
      <c r="F12" s="71">
        <f>IF(AND((F10&gt;0),(F7&gt;0)),(F10/F7),"")</f>
        <v>0.33140655105973027</v>
      </c>
      <c r="G12" s="61" t="s">
        <v>5</v>
      </c>
      <c r="H12" s="71">
        <f>IF(AND((H10&gt;0),(H7&gt;0)),(H10/H7),"")</f>
        <v>0.2857142857142857</v>
      </c>
      <c r="I12" s="61" t="s">
        <v>5</v>
      </c>
      <c r="J12" s="71">
        <f>IF(AND((J10&gt;0),(J7&gt;0)),(J10/J7),"")</f>
        <v>0.27083333333333331</v>
      </c>
      <c r="K12" s="61" t="s">
        <v>5</v>
      </c>
      <c r="L12" s="71">
        <f>IF(AND((L10&gt;0),(L7&gt;0)),(L10/L7),"")</f>
        <v>0.30936819172113289</v>
      </c>
      <c r="M12" s="61" t="s">
        <v>5</v>
      </c>
      <c r="N12" s="71">
        <f>IF(AND((N10&gt;0),(N7&gt;0)),(N10/N7),"")</f>
        <v>0.26763485477178423</v>
      </c>
      <c r="O12" s="61" t="s">
        <v>5</v>
      </c>
      <c r="P12" s="71">
        <f>IF(AND((P10&gt;0),(P7&gt;0)),(P10/P7),"")</f>
        <v>0.28413284132841327</v>
      </c>
      <c r="Q12" s="61" t="s">
        <v>5</v>
      </c>
      <c r="R12" s="71">
        <f>IF(AND((R10&gt;0),(R7&gt;0)),(R10/R7),"")</f>
        <v>0.27659574468085107</v>
      </c>
      <c r="S12" s="61" t="s">
        <v>5</v>
      </c>
      <c r="T12" s="71">
        <f>IF(AND((T10&gt;0),(T7&gt;0)),(T10/T7),"")</f>
        <v>0.28125</v>
      </c>
      <c r="U12" s="61" t="s">
        <v>5</v>
      </c>
      <c r="V12" s="71">
        <f>IF(AND((V10&gt;0),(V7&gt;0)),(V10/V7),"")</f>
        <v>0.27659574468085107</v>
      </c>
      <c r="W12" s="61" t="s">
        <v>5</v>
      </c>
      <c r="X12" s="71">
        <f>IF(AND((X10&gt;0),(X7&gt;0)),(X10/X7),"")</f>
        <v>0.25605536332179935</v>
      </c>
      <c r="Y12" s="61" t="s">
        <v>5</v>
      </c>
      <c r="Z12" s="71">
        <f>IF(AND((Z10&gt;0),(Z7&gt;0)),(Z10/Z7),"")</f>
        <v>0.27816901408450706</v>
      </c>
      <c r="AA12" s="61" t="s">
        <v>5</v>
      </c>
      <c r="AB12" s="71">
        <f>IF(AND((AB10&gt;0),(AB7&gt;0)),(AB10/AB7),"")</f>
        <v>0.28758169934640521</v>
      </c>
      <c r="AC12" s="61" t="s">
        <v>5</v>
      </c>
      <c r="AD12" s="71">
        <f>IF(AND((AD10&gt;0),(AD7&gt;0)),(AD10/AD7),"")</f>
        <v>0.35793357933579334</v>
      </c>
      <c r="AE12" s="61" t="s">
        <v>5</v>
      </c>
      <c r="AF12" s="71">
        <f>IF(AND((AF10&gt;0),(AF7&gt;0)),(AF10/AF7),"")</f>
        <v>0.28235294117647058</v>
      </c>
      <c r="AG12" s="61" t="s">
        <v>5</v>
      </c>
      <c r="AH12" s="71">
        <f>IF(AND((AH10&gt;0),(AH7&gt;0)),(AH10/AH7),"")</f>
        <v>0.34095634095634092</v>
      </c>
      <c r="AI12" s="61" t="s">
        <v>5</v>
      </c>
      <c r="AJ12" s="71">
        <f>IF(AND((AJ10&gt;0),(AJ7&gt;0)),(AJ10/AJ7),"")</f>
        <v>0.31129476584022042</v>
      </c>
      <c r="AK12" s="61" t="s">
        <v>5</v>
      </c>
      <c r="AL12" s="71">
        <f>IF(AND((AL10&gt;0),(AL7&gt;0)),(AL10/AL7),"")</f>
        <v>0.28533333333333333</v>
      </c>
      <c r="AM12" s="61" t="s">
        <v>5</v>
      </c>
      <c r="AN12" s="71">
        <f>IF(AND((AN10&gt;0),(AN7&gt;0)),(AN10/AN7),"")</f>
        <v>0.27797833935018051</v>
      </c>
      <c r="AO12" s="61" t="s">
        <v>5</v>
      </c>
      <c r="AP12" s="71">
        <f>IF(AND((AP10&gt;0),(AP7&gt;0)),(AP10/AP7),"")</f>
        <v>0.25815217391304351</v>
      </c>
      <c r="AQ12" s="61" t="s">
        <v>5</v>
      </c>
      <c r="AR12" s="71">
        <f>IF(AND((AR10&gt;0),(AR7&gt;0)),(AR10/AR7),"")</f>
        <v>0.26288659793814434</v>
      </c>
      <c r="AS12" s="61" t="s">
        <v>5</v>
      </c>
      <c r="AT12" s="71">
        <f>IF(AND((AT10&gt;0),(AT7&gt;0)),(AT10/AT7),"")</f>
        <v>0.37722419928825618</v>
      </c>
      <c r="AU12" s="61" t="s">
        <v>5</v>
      </c>
      <c r="AV12" s="71">
        <v>0.26495726495726496</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K12" s="18" t="str">
        <f t="shared" si="0"/>
        <v xml:space="preserve">     Standard width/length ratio</v>
      </c>
      <c r="BL12" s="11">
        <f t="shared" si="1"/>
        <v>24</v>
      </c>
      <c r="BM12" s="24">
        <f t="shared" si="2"/>
        <v>0.25605536332179935</v>
      </c>
      <c r="BN12" s="40" t="str">
        <f t="shared" si="3"/>
        <v>–</v>
      </c>
      <c r="BO12" s="26">
        <f t="shared" si="4"/>
        <v>0.37722419928825618</v>
      </c>
      <c r="BP12" s="51" t="str">
        <f t="shared" si="5"/>
        <v/>
      </c>
      <c r="BQ12" s="7" t="s">
        <v>5</v>
      </c>
      <c r="BR12" s="52" t="str">
        <f t="shared" si="7"/>
        <v/>
      </c>
      <c r="BS12" s="53">
        <f t="shared" si="8"/>
        <v>0.29336581330954292</v>
      </c>
      <c r="BT12" s="8" t="s">
        <v>5</v>
      </c>
      <c r="BU12" s="25">
        <f t="shared" si="10"/>
        <v>3.4100488784733603E-2</v>
      </c>
      <c r="BV12" s="47" t="s">
        <v>5</v>
      </c>
      <c r="BW12" s="25"/>
      <c r="BX12" s="7"/>
    </row>
    <row r="13" spans="1:78" x14ac:dyDescent="0.2">
      <c r="A13" s="27" t="s">
        <v>21</v>
      </c>
      <c r="B13" s="71">
        <f>IF(AND((B11&gt;0),(B9&gt;0)),(B11/B9),"")</f>
        <v>0.85344827586206906</v>
      </c>
      <c r="C13" s="61" t="s">
        <v>5</v>
      </c>
      <c r="D13" s="71">
        <f>IF(AND((D11&gt;0),(D9&gt;0)),(D11/D9),"")</f>
        <v>0.75132275132275139</v>
      </c>
      <c r="E13" s="61" t="s">
        <v>5</v>
      </c>
      <c r="F13" s="71">
        <f>IF(AND((F11&gt;0),(F9&gt;0)),(F11/F9),"")</f>
        <v>0.89784946236559127</v>
      </c>
      <c r="G13" s="61" t="s">
        <v>5</v>
      </c>
      <c r="H13" s="71">
        <f>IF(AND((H11&gt;0),(H9&gt;0)),(H11/H9),"")</f>
        <v>0.78365384615384615</v>
      </c>
      <c r="I13" s="61" t="s">
        <v>5</v>
      </c>
      <c r="J13" s="71">
        <f>IF(AND((J11&gt;0),(J9&gt;0)),(J11/J9),"")</f>
        <v>0.84827586206896555</v>
      </c>
      <c r="K13" s="61" t="s">
        <v>5</v>
      </c>
      <c r="L13" s="71">
        <f>IF(AND((L11&gt;0),(L9&gt;0)),(L11/L9),"")</f>
        <v>0.97297297297297292</v>
      </c>
      <c r="M13" s="61" t="s">
        <v>5</v>
      </c>
      <c r="N13" s="71">
        <f>IF(AND((N11&gt;0),(N9&gt;0)),(N11/N9),"")</f>
        <v>0.78343949044585992</v>
      </c>
      <c r="O13" s="61" t="s">
        <v>5</v>
      </c>
      <c r="P13" s="71">
        <f>IF(AND((P11&gt;0),(P9&gt;0)),(P11/P9),"")</f>
        <v>0.79999999999999993</v>
      </c>
      <c r="Q13" s="61" t="s">
        <v>5</v>
      </c>
      <c r="R13" s="71">
        <f>IF(AND((R11&gt;0),(R9&gt;0)),(R11/R9),"")</f>
        <v>0.875</v>
      </c>
      <c r="S13" s="61" t="s">
        <v>5</v>
      </c>
      <c r="T13" s="71">
        <f>IF(AND((T11&gt;0),(T9&gt;0)),(T11/T9),"")</f>
        <v>0.92473118279569877</v>
      </c>
      <c r="U13" s="61" t="s">
        <v>5</v>
      </c>
      <c r="V13" s="71">
        <f>IF(AND((V11&gt;0),(V9&gt;0)),(V11/V9),"")</f>
        <v>0.85106382978723405</v>
      </c>
      <c r="W13" s="61" t="s">
        <v>5</v>
      </c>
      <c r="X13" s="71">
        <f>IF(AND((X11&gt;0),(X9&gt;0)),(X11/X9),"")</f>
        <v>0.9204545454545453</v>
      </c>
      <c r="Y13" s="61" t="s">
        <v>5</v>
      </c>
      <c r="Z13" s="71">
        <f>IF(AND((Z11&gt;0),(Z9&gt;0)),(Z11/Z9),"")</f>
        <v>0.84782608695652184</v>
      </c>
      <c r="AA13" s="61" t="s">
        <v>5</v>
      </c>
      <c r="AB13" s="71">
        <f>IF(AND((AB11&gt;0),(AB9&gt;0)),(AB11/AB9),"")</f>
        <v>0.82165605095541405</v>
      </c>
      <c r="AC13" s="61" t="s">
        <v>5</v>
      </c>
      <c r="AD13" s="71">
        <f>IF(AND((AD11&gt;0),(AD9&gt;0)),(AD11/AD9),"")</f>
        <v>0.84090909090909094</v>
      </c>
      <c r="AE13" s="61" t="s">
        <v>5</v>
      </c>
      <c r="AF13" s="71">
        <f>IF(AND((AF11&gt;0),(AF9&gt;0)),(AF11/AF9),"")</f>
        <v>0.8100558659217878</v>
      </c>
      <c r="AG13" s="61" t="s">
        <v>5</v>
      </c>
      <c r="AH13" s="71">
        <f>IF(AND((AH11&gt;0),(AH9&gt;0)),(AH11/AH9),"")</f>
        <v>0.95930232558139539</v>
      </c>
      <c r="AI13" s="61" t="s">
        <v>5</v>
      </c>
      <c r="AJ13" s="71">
        <f>IF(AND((AJ11&gt;0),(AJ9&gt;0)),(AJ11/AJ9),"")</f>
        <v>0.82539682539682546</v>
      </c>
      <c r="AK13" s="61" t="s">
        <v>5</v>
      </c>
      <c r="AL13" s="71">
        <f>IF(AND((AL11&gt;0),(AL9&gt;0)),(AL11/AL9),"")</f>
        <v>0.88636363636363635</v>
      </c>
      <c r="AM13" s="61" t="s">
        <v>5</v>
      </c>
      <c r="AN13" s="71">
        <f>IF(AND((AN11&gt;0),(AN9&gt;0)),(AN11/AN9),"")</f>
        <v>0.9885057471264368</v>
      </c>
      <c r="AO13" s="61" t="s">
        <v>5</v>
      </c>
      <c r="AP13" s="71">
        <f>IF(AND((AP11&gt;0),(AP9&gt;0)),(AP11/AP9),"")</f>
        <v>0.91428571428571426</v>
      </c>
      <c r="AQ13" s="61" t="s">
        <v>5</v>
      </c>
      <c r="AR13" s="71">
        <f>IF(AND((AR11&gt;0),(AR9&gt;0)),(AR11/AR9),"")</f>
        <v>0.73943661971830987</v>
      </c>
      <c r="AS13" s="61" t="s">
        <v>5</v>
      </c>
      <c r="AT13" s="71">
        <f>IF(AND((AT11&gt;0),(AT9&gt;0)),(AT11/AT9),"")</f>
        <v>0.99549549549549554</v>
      </c>
      <c r="AU13" s="61" t="s">
        <v>5</v>
      </c>
      <c r="AV13" s="71">
        <v>0.85344827586206906</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K13" s="18" t="str">
        <f t="shared" si="0"/>
        <v xml:space="preserve">     Posterior/anterior width ratio</v>
      </c>
      <c r="BL13" s="11">
        <f t="shared" si="1"/>
        <v>24</v>
      </c>
      <c r="BM13" s="24">
        <f t="shared" si="2"/>
        <v>0.73943661971830987</v>
      </c>
      <c r="BN13" s="40" t="str">
        <f t="shared" si="3"/>
        <v>–</v>
      </c>
      <c r="BO13" s="26">
        <f t="shared" si="4"/>
        <v>0.99549549549549554</v>
      </c>
      <c r="BP13" s="51" t="str">
        <f t="shared" si="5"/>
        <v/>
      </c>
      <c r="BQ13" s="7" t="s">
        <v>5</v>
      </c>
      <c r="BR13" s="52" t="str">
        <f t="shared" si="7"/>
        <v/>
      </c>
      <c r="BS13" s="53">
        <f t="shared" si="8"/>
        <v>0.86437058140842626</v>
      </c>
      <c r="BT13" s="8" t="s">
        <v>5</v>
      </c>
      <c r="BU13" s="25">
        <f t="shared" si="10"/>
        <v>7.1565414126682297E-2</v>
      </c>
      <c r="BV13" s="47" t="s">
        <v>5</v>
      </c>
      <c r="BW13" s="25"/>
      <c r="BX13" s="7"/>
    </row>
    <row r="14" spans="1:78" x14ac:dyDescent="0.2">
      <c r="A14" s="16" t="s">
        <v>22</v>
      </c>
      <c r="B14" s="28"/>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lengths</v>
      </c>
      <c r="BL14" s="11"/>
      <c r="BM14" s="4"/>
      <c r="BN14" s="40"/>
      <c r="BO14" s="6"/>
      <c r="BP14" s="51"/>
      <c r="BQ14" s="7"/>
      <c r="BR14" s="52"/>
      <c r="BS14" s="46"/>
      <c r="BT14" s="8"/>
      <c r="BU14" s="5"/>
      <c r="BV14" s="9"/>
      <c r="BW14" s="5"/>
      <c r="BX14" s="7"/>
    </row>
    <row r="15" spans="1:78" x14ac:dyDescent="0.2">
      <c r="A15" s="27" t="s">
        <v>26</v>
      </c>
      <c r="B15" s="17">
        <v>13.8</v>
      </c>
      <c r="C15" s="61">
        <f t="shared" ref="C15:C21" si="12">IF(AND((B15&gt;0),(B$7&gt;0)),(B15/B$7*100),"")</f>
        <v>39.316239316239319</v>
      </c>
      <c r="D15" s="17">
        <v>19.100000000000001</v>
      </c>
      <c r="E15" s="61">
        <f t="shared" ref="E15:E17" si="13">IF(AND((D15&gt;0),(D$7&gt;0)),(D15/D$7*100),"")</f>
        <v>45.047169811320757</v>
      </c>
      <c r="F15" s="17">
        <v>26.1</v>
      </c>
      <c r="G15" s="61">
        <f t="shared" ref="G15:G17" si="14">IF(AND((F15&gt;0),(F$7&gt;0)),(F15/F$7*100),"")</f>
        <v>50.289017341040463</v>
      </c>
      <c r="H15" s="17">
        <v>26.1</v>
      </c>
      <c r="I15" s="61">
        <f t="shared" ref="I15:I17" si="15">IF(AND((H15&gt;0),(H$7&gt;0)),(H15/H$7*100),"")</f>
        <v>47.802197802197803</v>
      </c>
      <c r="J15" s="17">
        <v>22.6</v>
      </c>
      <c r="K15" s="61">
        <f t="shared" ref="K15:K17" si="16">IF(AND((J15&gt;0),(J$7&gt;0)),(J15/J$7*100),"")</f>
        <v>47.083333333333336</v>
      </c>
      <c r="L15" s="17">
        <v>21.6</v>
      </c>
      <c r="M15" s="61">
        <f t="shared" ref="M15:M17" si="17">IF(AND((L15&gt;0),(L$7&gt;0)),(L15/L$7*100),"")</f>
        <v>47.058823529411768</v>
      </c>
      <c r="N15" s="17">
        <v>22.1</v>
      </c>
      <c r="O15" s="61">
        <f t="shared" ref="O15:O17" si="18">IF(AND((N15&gt;0),(N$7&gt;0)),(N15/N$7*100),"")</f>
        <v>45.850622406639005</v>
      </c>
      <c r="P15" s="17"/>
      <c r="Q15" s="61" t="str">
        <f t="shared" ref="Q15:Q17" si="19">IF(AND((P15&gt;0),(P$7&gt;0)),(P15/P$7*100),"")</f>
        <v/>
      </c>
      <c r="R15" s="17">
        <v>12.1</v>
      </c>
      <c r="S15" s="61">
        <f t="shared" ref="S15:S17" si="20">IF(AND((R15&gt;0),(R$7&gt;0)),(R15/R$7*100),"")</f>
        <v>42.907801418439718</v>
      </c>
      <c r="T15" s="17">
        <v>13.1</v>
      </c>
      <c r="U15" s="61">
        <f t="shared" ref="U15:U17" si="21">IF(AND((T15&gt;0),(T$7&gt;0)),(T15/T$7*100),"")</f>
        <v>45.486111111111107</v>
      </c>
      <c r="V15" s="17">
        <v>11.9</v>
      </c>
      <c r="W15" s="61">
        <f t="shared" ref="W15:W17" si="22">IF(AND((V15&gt;0),(V$7&gt;0)),(V15/V$7*100),"")</f>
        <v>42.198581560283685</v>
      </c>
      <c r="X15" s="17"/>
      <c r="Y15" s="61" t="str">
        <f t="shared" ref="Y15:Y17" si="23">IF(AND((X15&gt;0),(X$7&gt;0)),(X15/X$7*100),"")</f>
        <v/>
      </c>
      <c r="Z15" s="17">
        <v>12.6</v>
      </c>
      <c r="AA15" s="61">
        <f t="shared" ref="AA15:AA17" si="24">IF(AND((Z15&gt;0),(Z$7&gt;0)),(Z15/Z$7*100),"")</f>
        <v>44.366197183098592</v>
      </c>
      <c r="AB15" s="17"/>
      <c r="AC15" s="61" t="str">
        <f t="shared" ref="AC15:AC17" si="25">IF(AND((AB15&gt;0),(AB$7&gt;0)),(AB15/AB$7*100),"")</f>
        <v/>
      </c>
      <c r="AD15" s="17">
        <v>26.1</v>
      </c>
      <c r="AE15" s="61">
        <f t="shared" ref="AE15:AE17" si="26">IF(AND((AD15&gt;0),(AD$7&gt;0)),(AD15/AD$7*100),"")</f>
        <v>48.154981549815503</v>
      </c>
      <c r="AF15" s="17">
        <v>22.9</v>
      </c>
      <c r="AG15" s="61">
        <f t="shared" ref="AG15:AG17" si="27">IF(AND((AF15&gt;0),(AF$7&gt;0)),(AF15/AF$7*100),"")</f>
        <v>44.901960784313722</v>
      </c>
      <c r="AH15" s="17">
        <v>21.4</v>
      </c>
      <c r="AI15" s="61">
        <f t="shared" ref="AI15:AI17" si="28">IF(AND((AH15&gt;0),(AH$7&gt;0)),(AH15/AH$7*100),"")</f>
        <v>44.490644490644485</v>
      </c>
      <c r="AJ15" s="17">
        <v>15.7</v>
      </c>
      <c r="AK15" s="61">
        <f t="shared" ref="AK15:AK17" si="29">IF(AND((AJ15&gt;0),(AJ$7&gt;0)),(AJ15/AJ$7*100),"")</f>
        <v>43.250688705234161</v>
      </c>
      <c r="AL15" s="17">
        <v>17.3</v>
      </c>
      <c r="AM15" s="61">
        <f t="shared" ref="AM15:AM17" si="30">IF(AND((AL15&gt;0),(AL$7&gt;0)),(AL15/AL$7*100),"")</f>
        <v>46.13333333333334</v>
      </c>
      <c r="AN15" s="17"/>
      <c r="AO15" s="61" t="str">
        <f t="shared" ref="AO15:AO17" si="31">IF(AND((AN15&gt;0),(AN$7&gt;0)),(AN15/AN$7*100),"")</f>
        <v/>
      </c>
      <c r="AP15" s="17">
        <v>14.4</v>
      </c>
      <c r="AQ15" s="61">
        <f t="shared" ref="AQ15:AQ17" si="32">IF(AND((AP15&gt;0),(AP$7&gt;0)),(AP15/AP$7*100),"")</f>
        <v>39.130434782608695</v>
      </c>
      <c r="AR15" s="17">
        <v>15.9</v>
      </c>
      <c r="AS15" s="61">
        <f t="shared" ref="AS15:AS17" si="33">IF(AND((AR15&gt;0),(AR$7&gt;0)),(AR15/AR$7*100),"")</f>
        <v>40.979381443298976</v>
      </c>
      <c r="AT15" s="17">
        <v>25.3</v>
      </c>
      <c r="AU15" s="61">
        <f t="shared" ref="AU15:AU17" si="34">IF(AND((AT15&gt;0),(AT$7&gt;0)),(AT15/AT$7*100),"")</f>
        <v>45.017793594306049</v>
      </c>
      <c r="AV15" s="17">
        <v>13.8</v>
      </c>
      <c r="AW15" s="61">
        <v>39.316239316239319</v>
      </c>
      <c r="AX15" s="17"/>
      <c r="AY15" s="61" t="str">
        <f t="shared" ref="AY15:AY17" si="35">IF(AND((AX15&gt;0),(AX$7&gt;0)),(AX15/AX$7*100),"")</f>
        <v/>
      </c>
      <c r="AZ15" s="17"/>
      <c r="BA15" s="61" t="str">
        <f t="shared" ref="BA15:BA17" si="36">IF(AND((AZ15&gt;0),(AZ$7&gt;0)),(AZ15/AZ$7*100),"")</f>
        <v/>
      </c>
      <c r="BB15" s="17"/>
      <c r="BC15" s="61" t="str">
        <f t="shared" ref="BC15:BC17" si="37">IF(AND((BB15&gt;0),(BB$7&gt;0)),(BB15/BB$7*100),"")</f>
        <v/>
      </c>
      <c r="BD15" s="17"/>
      <c r="BE15" s="61" t="str">
        <f t="shared" ref="BE15:BE17" si="38">IF(AND((BD15&gt;0),(BD$7&gt;0)),(BD15/BD$7*100),"")</f>
        <v/>
      </c>
      <c r="BF15" s="17"/>
      <c r="BG15" s="61" t="str">
        <f t="shared" ref="BG15:BG17" si="39">IF(AND((BF15&gt;0),(BF$7&gt;0)),(BF15/BF$7*100),"")</f>
        <v/>
      </c>
      <c r="BH15" s="17"/>
      <c r="BI15" s="61" t="str">
        <f t="shared" ref="BI15:BI17" si="40">IF(AND((BH15&gt;0),(BH$7&gt;0)),(BH15/BH$7*100),"")</f>
        <v/>
      </c>
      <c r="BK15" s="18" t="str">
        <f t="shared" si="0"/>
        <v xml:space="preserve">     External primary branch</v>
      </c>
      <c r="BL15" s="11">
        <f t="shared" si="1"/>
        <v>20</v>
      </c>
      <c r="BM15" s="4">
        <f t="shared" si="2"/>
        <v>11.9</v>
      </c>
      <c r="BN15" s="40" t="str">
        <f t="shared" si="3"/>
        <v>–</v>
      </c>
      <c r="BO15" s="6">
        <f t="shared" si="4"/>
        <v>26.1</v>
      </c>
      <c r="BP15" s="51">
        <f t="shared" si="5"/>
        <v>39.130434782608695</v>
      </c>
      <c r="BQ15" s="7" t="str">
        <f t="shared" si="6"/>
        <v>–</v>
      </c>
      <c r="BR15" s="52">
        <f t="shared" si="7"/>
        <v>50.289017341040463</v>
      </c>
      <c r="BS15" s="46">
        <f t="shared" si="8"/>
        <v>18.695</v>
      </c>
      <c r="BT15" s="8">
        <f t="shared" si="9"/>
        <v>44.439077640645486</v>
      </c>
      <c r="BU15" s="5">
        <f t="shared" si="10"/>
        <v>5.1900182536947064</v>
      </c>
      <c r="BV15" s="9">
        <f t="shared" si="11"/>
        <v>3.0907047371449345</v>
      </c>
      <c r="BW15" s="5"/>
      <c r="BX15" s="7"/>
    </row>
    <row r="16" spans="1:78" x14ac:dyDescent="0.2">
      <c r="A16" s="27" t="s">
        <v>27</v>
      </c>
      <c r="B16" s="17">
        <v>10.9</v>
      </c>
      <c r="C16" s="61">
        <f t="shared" si="12"/>
        <v>31.054131054131052</v>
      </c>
      <c r="D16" s="17">
        <v>14.8</v>
      </c>
      <c r="E16" s="61">
        <f t="shared" si="13"/>
        <v>34.905660377358494</v>
      </c>
      <c r="F16" s="17">
        <v>19.7</v>
      </c>
      <c r="G16" s="61">
        <f t="shared" si="14"/>
        <v>37.957610789980734</v>
      </c>
      <c r="H16" s="17">
        <v>19.600000000000001</v>
      </c>
      <c r="I16" s="61">
        <f t="shared" si="15"/>
        <v>35.897435897435898</v>
      </c>
      <c r="J16" s="17">
        <v>15.6</v>
      </c>
      <c r="K16" s="61">
        <f t="shared" si="16"/>
        <v>32.5</v>
      </c>
      <c r="L16" s="17">
        <v>14.6</v>
      </c>
      <c r="M16" s="61">
        <f t="shared" si="17"/>
        <v>31.808278867102395</v>
      </c>
      <c r="N16" s="17">
        <v>16</v>
      </c>
      <c r="O16" s="61">
        <f t="shared" si="18"/>
        <v>33.195020746887963</v>
      </c>
      <c r="P16" s="17">
        <v>9.9</v>
      </c>
      <c r="Q16" s="61">
        <f t="shared" si="19"/>
        <v>36.531365313653133</v>
      </c>
      <c r="R16" s="17">
        <v>9</v>
      </c>
      <c r="S16" s="61">
        <f t="shared" si="20"/>
        <v>31.914893617021278</v>
      </c>
      <c r="T16" s="17">
        <v>9.8000000000000007</v>
      </c>
      <c r="U16" s="61">
        <f t="shared" si="21"/>
        <v>34.027777777777779</v>
      </c>
      <c r="V16" s="17">
        <v>9.3000000000000007</v>
      </c>
      <c r="W16" s="61">
        <f t="shared" si="22"/>
        <v>32.978723404255319</v>
      </c>
      <c r="X16" s="17">
        <v>9.1999999999999993</v>
      </c>
      <c r="Y16" s="61">
        <f t="shared" si="23"/>
        <v>31.833910034602077</v>
      </c>
      <c r="Z16" s="17">
        <v>8.6</v>
      </c>
      <c r="AA16" s="61">
        <f t="shared" si="24"/>
        <v>30.281690140845068</v>
      </c>
      <c r="AB16" s="17">
        <v>15.1</v>
      </c>
      <c r="AC16" s="61">
        <f t="shared" si="25"/>
        <v>32.897603485838779</v>
      </c>
      <c r="AD16" s="17"/>
      <c r="AE16" s="61" t="str">
        <f t="shared" si="26"/>
        <v/>
      </c>
      <c r="AF16" s="17"/>
      <c r="AG16" s="61" t="str">
        <f t="shared" si="27"/>
        <v/>
      </c>
      <c r="AH16" s="17">
        <v>17.2</v>
      </c>
      <c r="AI16" s="61">
        <f t="shared" si="28"/>
        <v>35.758835758835758</v>
      </c>
      <c r="AJ16" s="17">
        <v>10.8</v>
      </c>
      <c r="AK16" s="61">
        <f t="shared" si="29"/>
        <v>29.752066115702487</v>
      </c>
      <c r="AL16" s="17">
        <v>12.5</v>
      </c>
      <c r="AM16" s="61">
        <f t="shared" si="30"/>
        <v>33.333333333333329</v>
      </c>
      <c r="AN16" s="17">
        <v>8.6999999999999993</v>
      </c>
      <c r="AO16" s="61">
        <f t="shared" si="31"/>
        <v>31.407942238267143</v>
      </c>
      <c r="AP16" s="17">
        <v>11.4</v>
      </c>
      <c r="AQ16" s="61">
        <f t="shared" si="32"/>
        <v>30.978260869565222</v>
      </c>
      <c r="AR16" s="17">
        <v>12.2</v>
      </c>
      <c r="AS16" s="61">
        <f t="shared" si="33"/>
        <v>31.443298969072163</v>
      </c>
      <c r="AT16" s="17">
        <v>18.600000000000001</v>
      </c>
      <c r="AU16" s="61">
        <f t="shared" si="34"/>
        <v>33.096085409252666</v>
      </c>
      <c r="AV16" s="17">
        <v>10.9</v>
      </c>
      <c r="AW16" s="61">
        <v>31.054131054131052</v>
      </c>
      <c r="AX16" s="17"/>
      <c r="AY16" s="61" t="str">
        <f t="shared" si="35"/>
        <v/>
      </c>
      <c r="AZ16" s="17"/>
      <c r="BA16" s="61" t="str">
        <f t="shared" si="36"/>
        <v/>
      </c>
      <c r="BB16" s="17"/>
      <c r="BC16" s="61" t="str">
        <f t="shared" si="37"/>
        <v/>
      </c>
      <c r="BD16" s="17"/>
      <c r="BE16" s="61" t="str">
        <f t="shared" si="38"/>
        <v/>
      </c>
      <c r="BF16" s="17"/>
      <c r="BG16" s="61" t="str">
        <f t="shared" si="39"/>
        <v/>
      </c>
      <c r="BH16" s="17"/>
      <c r="BI16" s="61" t="str">
        <f t="shared" si="40"/>
        <v/>
      </c>
      <c r="BK16" s="18" t="str">
        <f t="shared" si="0"/>
        <v xml:space="preserve">     External base + secondary branch</v>
      </c>
      <c r="BL16" s="11">
        <f t="shared" si="1"/>
        <v>22</v>
      </c>
      <c r="BM16" s="4">
        <f t="shared" si="2"/>
        <v>8.6</v>
      </c>
      <c r="BN16" s="40" t="str">
        <f t="shared" si="3"/>
        <v>–</v>
      </c>
      <c r="BO16" s="6">
        <f t="shared" si="4"/>
        <v>19.7</v>
      </c>
      <c r="BP16" s="51">
        <f t="shared" si="5"/>
        <v>29.752066115702487</v>
      </c>
      <c r="BQ16" s="7" t="str">
        <f t="shared" si="6"/>
        <v>–</v>
      </c>
      <c r="BR16" s="52">
        <f t="shared" si="7"/>
        <v>37.957610789980734</v>
      </c>
      <c r="BS16" s="46">
        <f t="shared" si="8"/>
        <v>12.927272727272726</v>
      </c>
      <c r="BT16" s="8">
        <f t="shared" si="9"/>
        <v>32.936729784320448</v>
      </c>
      <c r="BU16" s="5">
        <f t="shared" si="10"/>
        <v>3.6660841725433926</v>
      </c>
      <c r="BV16" s="9">
        <f t="shared" si="11"/>
        <v>2.1446254036129404</v>
      </c>
      <c r="BW16" s="5"/>
      <c r="BX16" s="7"/>
    </row>
    <row r="17" spans="1:76" x14ac:dyDescent="0.2">
      <c r="A17" s="27" t="s">
        <v>28</v>
      </c>
      <c r="B17" s="17"/>
      <c r="C17" s="61" t="str">
        <f t="shared" si="12"/>
        <v/>
      </c>
      <c r="D17" s="17">
        <v>3.7</v>
      </c>
      <c r="E17" s="61">
        <f t="shared" si="13"/>
        <v>8.7264150943396235</v>
      </c>
      <c r="F17" s="17">
        <v>6.3</v>
      </c>
      <c r="G17" s="61">
        <f t="shared" si="14"/>
        <v>12.138728323699421</v>
      </c>
      <c r="H17" s="17"/>
      <c r="I17" s="61" t="str">
        <f t="shared" si="15"/>
        <v/>
      </c>
      <c r="J17" s="17">
        <v>4.4000000000000004</v>
      </c>
      <c r="K17" s="61">
        <f t="shared" si="16"/>
        <v>9.1666666666666679</v>
      </c>
      <c r="L17" s="17">
        <v>5.0999999999999996</v>
      </c>
      <c r="M17" s="61">
        <f t="shared" si="17"/>
        <v>11.111111111111111</v>
      </c>
      <c r="N17" s="17"/>
      <c r="O17" s="61" t="str">
        <f t="shared" si="18"/>
        <v/>
      </c>
      <c r="P17" s="17">
        <v>3.4</v>
      </c>
      <c r="Q17" s="61">
        <f t="shared" si="19"/>
        <v>12.546125461254611</v>
      </c>
      <c r="R17" s="17">
        <v>3.1</v>
      </c>
      <c r="S17" s="61">
        <f t="shared" si="20"/>
        <v>10.99290780141844</v>
      </c>
      <c r="T17" s="17">
        <v>3.2</v>
      </c>
      <c r="U17" s="61">
        <f t="shared" si="21"/>
        <v>11.111111111111112</v>
      </c>
      <c r="V17" s="17">
        <v>3.2</v>
      </c>
      <c r="W17" s="61">
        <f t="shared" si="22"/>
        <v>11.347517730496454</v>
      </c>
      <c r="X17" s="17"/>
      <c r="Y17" s="61" t="str">
        <f t="shared" si="23"/>
        <v/>
      </c>
      <c r="Z17" s="17"/>
      <c r="AA17" s="61" t="str">
        <f t="shared" si="24"/>
        <v/>
      </c>
      <c r="AB17" s="17">
        <v>5.9</v>
      </c>
      <c r="AC17" s="61">
        <f t="shared" si="25"/>
        <v>12.854030501089325</v>
      </c>
      <c r="AD17" s="17"/>
      <c r="AE17" s="61" t="str">
        <f t="shared" si="26"/>
        <v/>
      </c>
      <c r="AF17" s="17"/>
      <c r="AG17" s="61" t="str">
        <f t="shared" si="27"/>
        <v/>
      </c>
      <c r="AH17" s="17">
        <v>5.6</v>
      </c>
      <c r="AI17" s="61">
        <f t="shared" si="28"/>
        <v>11.642411642411641</v>
      </c>
      <c r="AJ17" s="17"/>
      <c r="AK17" s="61" t="str">
        <f t="shared" si="29"/>
        <v/>
      </c>
      <c r="AL17" s="17"/>
      <c r="AM17" s="61" t="str">
        <f t="shared" si="30"/>
        <v/>
      </c>
      <c r="AN17" s="17">
        <v>4</v>
      </c>
      <c r="AO17" s="61">
        <f t="shared" si="31"/>
        <v>14.440433212996389</v>
      </c>
      <c r="AP17" s="17">
        <v>3.8</v>
      </c>
      <c r="AQ17" s="61">
        <f t="shared" si="32"/>
        <v>10.326086956521738</v>
      </c>
      <c r="AR17" s="17">
        <v>5.3</v>
      </c>
      <c r="AS17" s="61">
        <f t="shared" si="33"/>
        <v>13.659793814432991</v>
      </c>
      <c r="AT17" s="17"/>
      <c r="AU17" s="61" t="str">
        <f t="shared" si="34"/>
        <v/>
      </c>
      <c r="AV17" s="17"/>
      <c r="AW17" s="61" t="s">
        <v>105</v>
      </c>
      <c r="AX17" s="17"/>
      <c r="AY17" s="61" t="str">
        <f t="shared" si="35"/>
        <v/>
      </c>
      <c r="AZ17" s="17"/>
      <c r="BA17" s="61" t="str">
        <f t="shared" si="36"/>
        <v/>
      </c>
      <c r="BB17" s="17"/>
      <c r="BC17" s="61" t="str">
        <f t="shared" si="37"/>
        <v/>
      </c>
      <c r="BD17" s="17"/>
      <c r="BE17" s="61" t="str">
        <f t="shared" si="38"/>
        <v/>
      </c>
      <c r="BF17" s="17"/>
      <c r="BG17" s="61" t="str">
        <f t="shared" si="39"/>
        <v/>
      </c>
      <c r="BH17" s="17"/>
      <c r="BI17" s="61" t="str">
        <f t="shared" si="40"/>
        <v/>
      </c>
      <c r="BK17" s="18" t="str">
        <f t="shared" si="0"/>
        <v xml:space="preserve">     External spur</v>
      </c>
      <c r="BL17" s="11">
        <f t="shared" si="1"/>
        <v>13</v>
      </c>
      <c r="BM17" s="4">
        <f t="shared" si="2"/>
        <v>3.1</v>
      </c>
      <c r="BN17" s="40" t="str">
        <f t="shared" si="3"/>
        <v>–</v>
      </c>
      <c r="BO17" s="6">
        <f t="shared" si="4"/>
        <v>6.3</v>
      </c>
      <c r="BP17" s="51">
        <f t="shared" si="5"/>
        <v>8.7264150943396235</v>
      </c>
      <c r="BQ17" s="7" t="str">
        <f t="shared" si="6"/>
        <v>–</v>
      </c>
      <c r="BR17" s="52">
        <f t="shared" si="7"/>
        <v>14.440433212996389</v>
      </c>
      <c r="BS17" s="46">
        <f t="shared" si="8"/>
        <v>4.3846153846153841</v>
      </c>
      <c r="BT17" s="8">
        <f t="shared" si="9"/>
        <v>11.543333802119196</v>
      </c>
      <c r="BU17" s="5">
        <f t="shared" si="10"/>
        <v>1.1246081938806924</v>
      </c>
      <c r="BV17" s="9">
        <f t="shared" si="11"/>
        <v>1.6263617158863291</v>
      </c>
      <c r="BW17" s="5"/>
      <c r="BX17" s="7"/>
    </row>
    <row r="18" spans="1:76" x14ac:dyDescent="0.2">
      <c r="A18" s="27" t="s">
        <v>80</v>
      </c>
      <c r="B18" s="71">
        <f>IF(AND((B16&gt;0),(B15&gt;0)),(B16/B15),"")</f>
        <v>0.78985507246376807</v>
      </c>
      <c r="C18" s="61" t="s">
        <v>5</v>
      </c>
      <c r="D18" s="71">
        <f t="shared" ref="D18" si="41">IF(AND((D16&gt;0),(D15&gt;0)),(D16/D15),"")</f>
        <v>0.77486910994764391</v>
      </c>
      <c r="E18" s="61" t="s">
        <v>5</v>
      </c>
      <c r="F18" s="71">
        <f t="shared" ref="F18" si="42">IF(AND((F16&gt;0),(F15&gt;0)),(F16/F15),"")</f>
        <v>0.75478927203065127</v>
      </c>
      <c r="G18" s="61" t="s">
        <v>5</v>
      </c>
      <c r="H18" s="71">
        <f t="shared" ref="H18" si="43">IF(AND((H16&gt;0),(H15&gt;0)),(H16/H15),"")</f>
        <v>0.75095785440613028</v>
      </c>
      <c r="I18" s="61" t="s">
        <v>5</v>
      </c>
      <c r="J18" s="71">
        <f t="shared" ref="J18" si="44">IF(AND((J16&gt;0),(J15&gt;0)),(J16/J15),"")</f>
        <v>0.69026548672566368</v>
      </c>
      <c r="K18" s="61" t="s">
        <v>5</v>
      </c>
      <c r="L18" s="71">
        <f t="shared" ref="L18" si="45">IF(AND((L16&gt;0),(L15&gt;0)),(L16/L15),"")</f>
        <v>0.67592592592592582</v>
      </c>
      <c r="M18" s="61" t="s">
        <v>5</v>
      </c>
      <c r="N18" s="71">
        <f t="shared" ref="N18" si="46">IF(AND((N16&gt;0),(N15&gt;0)),(N16/N15),"")</f>
        <v>0.72398190045248867</v>
      </c>
      <c r="O18" s="61" t="s">
        <v>5</v>
      </c>
      <c r="P18" s="71" t="str">
        <f t="shared" ref="P18" si="47">IF(AND((P16&gt;0),(P15&gt;0)),(P16/P15),"")</f>
        <v/>
      </c>
      <c r="Q18" s="61" t="s">
        <v>5</v>
      </c>
      <c r="R18" s="71">
        <f t="shared" ref="R18" si="48">IF(AND((R16&gt;0),(R15&gt;0)),(R16/R15),"")</f>
        <v>0.74380165289256206</v>
      </c>
      <c r="S18" s="61" t="s">
        <v>5</v>
      </c>
      <c r="T18" s="71">
        <f t="shared" ref="T18" si="49">IF(AND((T16&gt;0),(T15&gt;0)),(T16/T15),"")</f>
        <v>0.74809160305343514</v>
      </c>
      <c r="U18" s="61" t="s">
        <v>5</v>
      </c>
      <c r="V18" s="71">
        <f t="shared" ref="V18" si="50">IF(AND((V16&gt;0),(V15&gt;0)),(V16/V15),"")</f>
        <v>0.78151260504201681</v>
      </c>
      <c r="W18" s="61" t="s">
        <v>5</v>
      </c>
      <c r="X18" s="71" t="str">
        <f t="shared" ref="X18" si="51">IF(AND((X16&gt;0),(X15&gt;0)),(X16/X15),"")</f>
        <v/>
      </c>
      <c r="Y18" s="61" t="s">
        <v>5</v>
      </c>
      <c r="Z18" s="71">
        <f t="shared" ref="Z18" si="52">IF(AND((Z16&gt;0),(Z15&gt;0)),(Z16/Z15),"")</f>
        <v>0.68253968253968256</v>
      </c>
      <c r="AA18" s="61" t="s">
        <v>5</v>
      </c>
      <c r="AB18" s="71" t="str">
        <f t="shared" ref="AB18" si="53">IF(AND((AB16&gt;0),(AB15&gt;0)),(AB16/AB15),"")</f>
        <v/>
      </c>
      <c r="AC18" s="61" t="s">
        <v>5</v>
      </c>
      <c r="AD18" s="71" t="str">
        <f t="shared" ref="AD18" si="54">IF(AND((AD16&gt;0),(AD15&gt;0)),(AD16/AD15),"")</f>
        <v/>
      </c>
      <c r="AE18" s="61" t="s">
        <v>5</v>
      </c>
      <c r="AF18" s="71" t="str">
        <f>IF(AND((AF16&gt;0),(AF15&gt;0)),(AF16/AF15),"")</f>
        <v/>
      </c>
      <c r="AG18" s="61" t="s">
        <v>5</v>
      </c>
      <c r="AH18" s="71">
        <f t="shared" ref="AH18" si="55">IF(AND((AH16&gt;0),(AH15&gt;0)),(AH16/AH15),"")</f>
        <v>0.80373831775700932</v>
      </c>
      <c r="AI18" s="61" t="s">
        <v>5</v>
      </c>
      <c r="AJ18" s="71">
        <f t="shared" ref="AJ18" si="56">IF(AND((AJ16&gt;0),(AJ15&gt;0)),(AJ16/AJ15),"")</f>
        <v>0.68789808917197459</v>
      </c>
      <c r="AK18" s="61" t="s">
        <v>5</v>
      </c>
      <c r="AL18" s="71">
        <f t="shared" ref="AL18" si="57">IF(AND((AL16&gt;0),(AL15&gt;0)),(AL16/AL15),"")</f>
        <v>0.72254335260115599</v>
      </c>
      <c r="AM18" s="61" t="s">
        <v>5</v>
      </c>
      <c r="AN18" s="71" t="str">
        <f t="shared" ref="AN18" si="58">IF(AND((AN16&gt;0),(AN15&gt;0)),(AN16/AN15),"")</f>
        <v/>
      </c>
      <c r="AO18" s="61" t="s">
        <v>5</v>
      </c>
      <c r="AP18" s="71">
        <f t="shared" ref="AP18" si="59">IF(AND((AP16&gt;0),(AP15&gt;0)),(AP16/AP15),"")</f>
        <v>0.79166666666666663</v>
      </c>
      <c r="AQ18" s="61" t="s">
        <v>5</v>
      </c>
      <c r="AR18" s="71">
        <f t="shared" ref="AR18" si="60">IF(AND((AR16&gt;0),(AR15&gt;0)),(AR16/AR15),"")</f>
        <v>0.76729559748427667</v>
      </c>
      <c r="AS18" s="61" t="s">
        <v>5</v>
      </c>
      <c r="AT18" s="71">
        <f t="shared" ref="AT18" si="61">IF(AND((AT16&gt;0),(AT15&gt;0)),(AT16/AT15),"")</f>
        <v>0.73517786561264831</v>
      </c>
      <c r="AU18" s="61" t="s">
        <v>5</v>
      </c>
      <c r="AV18" s="71">
        <v>0.78985507246376807</v>
      </c>
      <c r="AW18" s="61" t="s">
        <v>5</v>
      </c>
      <c r="AX18" s="71" t="str">
        <f t="shared" ref="AX18" si="62">IF(AND((AX16&gt;0),(AX15&gt;0)),(AX16/AX15),"")</f>
        <v/>
      </c>
      <c r="AY18" s="61" t="s">
        <v>5</v>
      </c>
      <c r="AZ18" s="71" t="str">
        <f t="shared" ref="AZ18" si="63">IF(AND((AZ16&gt;0),(AZ15&gt;0)),(AZ16/AZ15),"")</f>
        <v/>
      </c>
      <c r="BA18" s="61" t="s">
        <v>5</v>
      </c>
      <c r="BB18" s="71" t="str">
        <f t="shared" ref="BB18" si="64">IF(AND((BB16&gt;0),(BB15&gt;0)),(BB16/BB15),"")</f>
        <v/>
      </c>
      <c r="BC18" s="61" t="s">
        <v>5</v>
      </c>
      <c r="BD18" s="71" t="str">
        <f t="shared" ref="BD18" si="65">IF(AND((BD16&gt;0),(BD15&gt;0)),(BD16/BD15),"")</f>
        <v/>
      </c>
      <c r="BE18" s="61" t="s">
        <v>5</v>
      </c>
      <c r="BF18" s="71" t="str">
        <f t="shared" ref="BF18" si="66">IF(AND((BF16&gt;0),(BF15&gt;0)),(BF16/BF15),"")</f>
        <v/>
      </c>
      <c r="BG18" s="61" t="s">
        <v>5</v>
      </c>
      <c r="BH18" s="71" t="str">
        <f t="shared" ref="BH18" si="67">IF(AND((BH16&gt;0),(BH15&gt;0)),(BH16/BH15),"")</f>
        <v/>
      </c>
      <c r="BI18" s="61" t="s">
        <v>5</v>
      </c>
      <c r="BK18" s="18" t="str">
        <f t="shared" si="0"/>
        <v xml:space="preserve">     External branches length ratio</v>
      </c>
      <c r="BL18" s="11">
        <f t="shared" si="1"/>
        <v>18</v>
      </c>
      <c r="BM18" s="24">
        <f t="shared" si="2"/>
        <v>0.67592592592592582</v>
      </c>
      <c r="BN18" s="25" t="str">
        <f t="shared" si="3"/>
        <v>–</v>
      </c>
      <c r="BO18" s="26">
        <f t="shared" si="4"/>
        <v>0.80373831775700932</v>
      </c>
      <c r="BP18" s="117" t="str">
        <f t="shared" si="5"/>
        <v/>
      </c>
      <c r="BQ18" s="118" t="s">
        <v>5</v>
      </c>
      <c r="BR18" s="119" t="str">
        <f t="shared" si="7"/>
        <v/>
      </c>
      <c r="BS18" s="53">
        <f t="shared" si="8"/>
        <v>0.74526472929097032</v>
      </c>
      <c r="BT18" s="120" t="s">
        <v>5</v>
      </c>
      <c r="BU18" s="25">
        <f t="shared" si="10"/>
        <v>4.0935357184355606E-2</v>
      </c>
      <c r="BV18" s="121" t="s">
        <v>5</v>
      </c>
      <c r="BW18" s="25"/>
      <c r="BX18" s="118"/>
    </row>
    <row r="19" spans="1:76" x14ac:dyDescent="0.2">
      <c r="A19" s="27" t="s">
        <v>29</v>
      </c>
      <c r="B19" s="17">
        <v>14</v>
      </c>
      <c r="C19" s="61">
        <f t="shared" si="12"/>
        <v>39.886039886039889</v>
      </c>
      <c r="D19" s="17">
        <v>17.5</v>
      </c>
      <c r="E19" s="61">
        <f t="shared" ref="E19:E21" si="68">IF(AND((D19&gt;0),(D$7&gt;0)),(D19/D$7*100),"")</f>
        <v>41.273584905660378</v>
      </c>
      <c r="F19" s="17">
        <v>24.6</v>
      </c>
      <c r="G19" s="61">
        <f t="shared" ref="G19:G21" si="69">IF(AND((F19&gt;0),(F$7&gt;0)),(F19/F$7*100),"")</f>
        <v>47.398843930635842</v>
      </c>
      <c r="H19" s="17">
        <v>24.7</v>
      </c>
      <c r="I19" s="61">
        <f t="shared" ref="I19:I21" si="70">IF(AND((H19&gt;0),(H$7&gt;0)),(H19/H$7*100),"")</f>
        <v>45.238095238095241</v>
      </c>
      <c r="J19" s="17">
        <v>20.7</v>
      </c>
      <c r="K19" s="61">
        <f t="shared" ref="K19:K21" si="71">IF(AND((J19&gt;0),(J$7&gt;0)),(J19/J$7*100),"")</f>
        <v>43.125</v>
      </c>
      <c r="L19" s="17">
        <v>21.3</v>
      </c>
      <c r="M19" s="61">
        <f t="shared" ref="M19:M21" si="72">IF(AND((L19&gt;0),(L$7&gt;0)),(L19/L$7*100),"")</f>
        <v>46.405228758169933</v>
      </c>
      <c r="N19" s="17">
        <v>21.2</v>
      </c>
      <c r="O19" s="61">
        <f t="shared" ref="O19:O21" si="73">IF(AND((N19&gt;0),(N$7&gt;0)),(N19/N$7*100),"")</f>
        <v>43.983402489626549</v>
      </c>
      <c r="P19" s="17"/>
      <c r="Q19" s="61" t="str">
        <f t="shared" ref="Q19:Q21" si="74">IF(AND((P19&gt;0),(P$7&gt;0)),(P19/P$7*100),"")</f>
        <v/>
      </c>
      <c r="R19" s="17">
        <v>12.3</v>
      </c>
      <c r="S19" s="61">
        <f t="shared" ref="S19:S21" si="75">IF(AND((R19&gt;0),(R$7&gt;0)),(R19/R$7*100),"")</f>
        <v>43.61702127659575</v>
      </c>
      <c r="T19" s="17">
        <v>12.3</v>
      </c>
      <c r="U19" s="61">
        <f t="shared" ref="U19:U21" si="76">IF(AND((T19&gt;0),(T$7&gt;0)),(T19/T$7*100),"")</f>
        <v>42.708333333333336</v>
      </c>
      <c r="V19" s="17">
        <v>11.6</v>
      </c>
      <c r="W19" s="61">
        <f t="shared" ref="W19:W21" si="77">IF(AND((V19&gt;0),(V$7&gt;0)),(V19/V$7*100),"")</f>
        <v>41.134751773049643</v>
      </c>
      <c r="X19" s="17">
        <v>12.7</v>
      </c>
      <c r="Y19" s="61">
        <f t="shared" ref="Y19:Y21" si="78">IF(AND((X19&gt;0),(X$7&gt;0)),(X19/X$7*100),"")</f>
        <v>43.944636678200695</v>
      </c>
      <c r="Z19" s="17">
        <v>11.3</v>
      </c>
      <c r="AA19" s="61">
        <f t="shared" ref="AA19:AA21" si="79">IF(AND((Z19&gt;0),(Z$7&gt;0)),(Z19/Z$7*100),"")</f>
        <v>39.7887323943662</v>
      </c>
      <c r="AB19" s="17">
        <v>20.399999999999999</v>
      </c>
      <c r="AC19" s="61">
        <f t="shared" ref="AC19:AC21" si="80">IF(AND((AB19&gt;0),(AB$7&gt;0)),(AB19/AB$7*100),"")</f>
        <v>44.444444444444443</v>
      </c>
      <c r="AD19" s="17">
        <v>24.3</v>
      </c>
      <c r="AE19" s="61">
        <f t="shared" ref="AE19:AE21" si="81">IF(AND((AD19&gt;0),(AD$7&gt;0)),(AD19/AD$7*100),"")</f>
        <v>44.833948339483392</v>
      </c>
      <c r="AF19" s="17">
        <v>22.9</v>
      </c>
      <c r="AG19" s="61">
        <f t="shared" ref="AG19:AG21" si="82">IF(AND((AF19&gt;0),(AF$7&gt;0)),(AF19/AF$7*100),"")</f>
        <v>44.901960784313722</v>
      </c>
      <c r="AH19" s="17">
        <v>21.5</v>
      </c>
      <c r="AI19" s="61">
        <f t="shared" ref="AI19:AI21" si="83">IF(AND((AH19&gt;0),(AH$7&gt;0)),(AH19/AH$7*100),"")</f>
        <v>44.698544698544694</v>
      </c>
      <c r="AJ19" s="17">
        <v>15.5</v>
      </c>
      <c r="AK19" s="61">
        <f t="shared" ref="AK19:AK21" si="84">IF(AND((AJ19&gt;0),(AJ$7&gt;0)),(AJ19/AJ$7*100),"")</f>
        <v>42.69972451790634</v>
      </c>
      <c r="AL19" s="17">
        <v>16.100000000000001</v>
      </c>
      <c r="AM19" s="61">
        <f t="shared" ref="AM19:AM21" si="85">IF(AND((AL19&gt;0),(AL$7&gt;0)),(AL19/AL$7*100),"")</f>
        <v>42.933333333333337</v>
      </c>
      <c r="AN19" s="17">
        <v>12.2</v>
      </c>
      <c r="AO19" s="61">
        <f t="shared" ref="AO19:AO21" si="86">IF(AND((AN19&gt;0),(AN$7&gt;0)),(AN19/AN$7*100),"")</f>
        <v>44.04332129963899</v>
      </c>
      <c r="AP19" s="17">
        <v>14.3</v>
      </c>
      <c r="AQ19" s="61">
        <f t="shared" ref="AQ19:AQ21" si="87">IF(AND((AP19&gt;0),(AP$7&gt;0)),(AP19/AP$7*100),"")</f>
        <v>38.858695652173921</v>
      </c>
      <c r="AR19" s="17">
        <v>15.5</v>
      </c>
      <c r="AS19" s="61">
        <f t="shared" ref="AS19:AS21" si="88">IF(AND((AR19&gt;0),(AR$7&gt;0)),(AR19/AR$7*100),"")</f>
        <v>39.948453608247426</v>
      </c>
      <c r="AT19" s="17">
        <v>24.7</v>
      </c>
      <c r="AU19" s="61">
        <f t="shared" ref="AU19:AU21" si="89">IF(AND((AT19&gt;0),(AT$7&gt;0)),(AT19/AT$7*100),"")</f>
        <v>43.95017793594306</v>
      </c>
      <c r="AV19" s="17">
        <v>14</v>
      </c>
      <c r="AW19" s="61">
        <v>39.886039886039889</v>
      </c>
      <c r="AX19" s="17"/>
      <c r="AY19" s="61" t="str">
        <f t="shared" ref="AY19:AY21" si="90">IF(AND((AX19&gt;0),(AX$7&gt;0)),(AX19/AX$7*100),"")</f>
        <v/>
      </c>
      <c r="AZ19" s="17"/>
      <c r="BA19" s="61" t="str">
        <f t="shared" ref="BA19:BA21" si="91">IF(AND((AZ19&gt;0),(AZ$7&gt;0)),(AZ19/AZ$7*100),"")</f>
        <v/>
      </c>
      <c r="BB19" s="17"/>
      <c r="BC19" s="61" t="str">
        <f t="shared" ref="BC19:BC21" si="92">IF(AND((BB19&gt;0),(BB$7&gt;0)),(BB19/BB$7*100),"")</f>
        <v/>
      </c>
      <c r="BD19" s="17"/>
      <c r="BE19" s="61" t="str">
        <f t="shared" ref="BE19:BE21" si="93">IF(AND((BD19&gt;0),(BD$7&gt;0)),(BD19/BD$7*100),"")</f>
        <v/>
      </c>
      <c r="BF19" s="17"/>
      <c r="BG19" s="61" t="str">
        <f t="shared" ref="BG19:BG21" si="94">IF(AND((BF19&gt;0),(BF$7&gt;0)),(BF19/BF$7*100),"")</f>
        <v/>
      </c>
      <c r="BH19" s="17"/>
      <c r="BI19" s="61" t="str">
        <f t="shared" ref="BI19:BI21" si="95">IF(AND((BH19&gt;0),(BH$7&gt;0)),(BH19/BH$7*100),"")</f>
        <v/>
      </c>
      <c r="BK19" s="18" t="str">
        <f t="shared" si="0"/>
        <v xml:space="preserve">     Internal primary branch</v>
      </c>
      <c r="BL19" s="11">
        <f t="shared" si="1"/>
        <v>23</v>
      </c>
      <c r="BM19" s="4">
        <f t="shared" si="2"/>
        <v>11.3</v>
      </c>
      <c r="BN19" s="40" t="str">
        <f t="shared" si="3"/>
        <v>–</v>
      </c>
      <c r="BO19" s="6">
        <f t="shared" si="4"/>
        <v>24.7</v>
      </c>
      <c r="BP19" s="51">
        <f t="shared" si="5"/>
        <v>38.858695652173921</v>
      </c>
      <c r="BQ19" s="7" t="str">
        <f t="shared" si="6"/>
        <v>–</v>
      </c>
      <c r="BR19" s="52">
        <f t="shared" si="7"/>
        <v>47.398843930635842</v>
      </c>
      <c r="BS19" s="46">
        <f t="shared" si="8"/>
        <v>17.634782608695652</v>
      </c>
      <c r="BT19" s="8">
        <f t="shared" si="9"/>
        <v>43.030535441906196</v>
      </c>
      <c r="BU19" s="5">
        <f t="shared" si="10"/>
        <v>4.8383513998855676</v>
      </c>
      <c r="BV19" s="9">
        <f t="shared" si="11"/>
        <v>2.2857250549086299</v>
      </c>
      <c r="BW19" s="5"/>
      <c r="BX19" s="7"/>
    </row>
    <row r="20" spans="1:76" x14ac:dyDescent="0.2">
      <c r="A20" s="27" t="s">
        <v>30</v>
      </c>
      <c r="B20" s="17">
        <v>10.199999999999999</v>
      </c>
      <c r="C20" s="61">
        <f t="shared" si="12"/>
        <v>29.059829059829056</v>
      </c>
      <c r="D20" s="17">
        <v>14.9</v>
      </c>
      <c r="E20" s="61">
        <f t="shared" si="68"/>
        <v>35.141509433962263</v>
      </c>
      <c r="F20" s="17">
        <v>19.2</v>
      </c>
      <c r="G20" s="61">
        <f t="shared" si="69"/>
        <v>36.994219653179186</v>
      </c>
      <c r="H20" s="17">
        <v>21.2</v>
      </c>
      <c r="I20" s="61">
        <f t="shared" si="70"/>
        <v>38.827838827838825</v>
      </c>
      <c r="J20" s="17"/>
      <c r="K20" s="61" t="str">
        <f t="shared" si="71"/>
        <v/>
      </c>
      <c r="L20" s="17">
        <v>15.7</v>
      </c>
      <c r="M20" s="61">
        <f t="shared" si="72"/>
        <v>34.204793028322442</v>
      </c>
      <c r="N20" s="17">
        <v>15.3</v>
      </c>
      <c r="O20" s="61">
        <f t="shared" si="73"/>
        <v>31.742738589211616</v>
      </c>
      <c r="P20" s="17">
        <v>9.4</v>
      </c>
      <c r="Q20" s="61">
        <f t="shared" si="74"/>
        <v>34.686346863468636</v>
      </c>
      <c r="R20" s="17">
        <v>8.5</v>
      </c>
      <c r="S20" s="61">
        <f t="shared" si="75"/>
        <v>30.141843971631204</v>
      </c>
      <c r="T20" s="17">
        <v>8.9</v>
      </c>
      <c r="U20" s="61">
        <f t="shared" si="76"/>
        <v>30.902777777777779</v>
      </c>
      <c r="V20" s="17">
        <v>8.3000000000000007</v>
      </c>
      <c r="W20" s="61">
        <f t="shared" si="77"/>
        <v>29.432624113475182</v>
      </c>
      <c r="X20" s="17">
        <v>8.9</v>
      </c>
      <c r="Y20" s="61">
        <f t="shared" si="78"/>
        <v>30.79584775086505</v>
      </c>
      <c r="Z20" s="17">
        <v>8.6999999999999993</v>
      </c>
      <c r="AA20" s="61">
        <f t="shared" si="79"/>
        <v>30.633802816901408</v>
      </c>
      <c r="AB20" s="17">
        <v>14.5</v>
      </c>
      <c r="AC20" s="61">
        <f t="shared" si="80"/>
        <v>31.590413943355124</v>
      </c>
      <c r="AD20" s="17"/>
      <c r="AE20" s="61" t="str">
        <f t="shared" si="81"/>
        <v/>
      </c>
      <c r="AF20" s="17"/>
      <c r="AG20" s="61" t="str">
        <f t="shared" si="82"/>
        <v/>
      </c>
      <c r="AH20" s="17">
        <v>16.2</v>
      </c>
      <c r="AI20" s="61">
        <f t="shared" si="83"/>
        <v>33.679833679833678</v>
      </c>
      <c r="AJ20" s="17">
        <v>10.7</v>
      </c>
      <c r="AK20" s="61">
        <f t="shared" si="84"/>
        <v>29.476584022038566</v>
      </c>
      <c r="AL20" s="17">
        <v>12</v>
      </c>
      <c r="AM20" s="61">
        <f t="shared" si="85"/>
        <v>32</v>
      </c>
      <c r="AN20" s="17">
        <v>8.9</v>
      </c>
      <c r="AO20" s="61">
        <f t="shared" si="86"/>
        <v>32.129963898916969</v>
      </c>
      <c r="AP20" s="17">
        <v>11</v>
      </c>
      <c r="AQ20" s="61">
        <f t="shared" si="87"/>
        <v>29.891304347826093</v>
      </c>
      <c r="AR20" s="17">
        <v>12</v>
      </c>
      <c r="AS20" s="61">
        <f t="shared" si="88"/>
        <v>30.927835051546392</v>
      </c>
      <c r="AT20" s="17">
        <v>18.5</v>
      </c>
      <c r="AU20" s="61">
        <f t="shared" si="89"/>
        <v>32.918149466192169</v>
      </c>
      <c r="AV20" s="17">
        <v>10.199999999999999</v>
      </c>
      <c r="AW20" s="61">
        <v>29.059829059829056</v>
      </c>
      <c r="AX20" s="17"/>
      <c r="AY20" s="61" t="str">
        <f t="shared" si="90"/>
        <v/>
      </c>
      <c r="AZ20" s="17"/>
      <c r="BA20" s="61" t="str">
        <f t="shared" si="91"/>
        <v/>
      </c>
      <c r="BB20" s="17"/>
      <c r="BC20" s="61" t="str">
        <f t="shared" si="92"/>
        <v/>
      </c>
      <c r="BD20" s="17"/>
      <c r="BE20" s="61" t="str">
        <f t="shared" si="93"/>
        <v/>
      </c>
      <c r="BF20" s="17"/>
      <c r="BG20" s="61" t="str">
        <f t="shared" si="94"/>
        <v/>
      </c>
      <c r="BH20" s="17"/>
      <c r="BI20" s="61" t="str">
        <f t="shared" si="95"/>
        <v/>
      </c>
      <c r="BK20" s="18" t="str">
        <f t="shared" si="0"/>
        <v xml:space="preserve">     Internal base + secondary branch</v>
      </c>
      <c r="BL20" s="11">
        <f t="shared" si="1"/>
        <v>21</v>
      </c>
      <c r="BM20" s="4">
        <f t="shared" si="2"/>
        <v>8.3000000000000007</v>
      </c>
      <c r="BN20" s="40" t="str">
        <f t="shared" si="3"/>
        <v>–</v>
      </c>
      <c r="BO20" s="6">
        <f t="shared" si="4"/>
        <v>21.2</v>
      </c>
      <c r="BP20" s="51">
        <f t="shared" si="5"/>
        <v>29.059829059829056</v>
      </c>
      <c r="BQ20" s="7" t="str">
        <f t="shared" si="6"/>
        <v>–</v>
      </c>
      <c r="BR20" s="52">
        <f t="shared" si="7"/>
        <v>38.827838827838825</v>
      </c>
      <c r="BS20" s="46">
        <f t="shared" si="8"/>
        <v>12.533333333333333</v>
      </c>
      <c r="BT20" s="8">
        <f t="shared" si="9"/>
        <v>32.106575493142898</v>
      </c>
      <c r="BU20" s="5">
        <f t="shared" si="10"/>
        <v>3.9447855877516771</v>
      </c>
      <c r="BV20" s="9">
        <f t="shared" si="11"/>
        <v>2.6552111588711069</v>
      </c>
      <c r="BW20" s="5"/>
      <c r="BX20" s="7"/>
    </row>
    <row r="21" spans="1:76" x14ac:dyDescent="0.2">
      <c r="A21" s="27" t="s">
        <v>31</v>
      </c>
      <c r="B21" s="17"/>
      <c r="C21" s="61" t="str">
        <f t="shared" si="12"/>
        <v/>
      </c>
      <c r="D21" s="17">
        <v>6.7</v>
      </c>
      <c r="E21" s="61">
        <f t="shared" si="68"/>
        <v>15.801886792452832</v>
      </c>
      <c r="F21" s="17">
        <v>8.5</v>
      </c>
      <c r="G21" s="61">
        <f t="shared" si="69"/>
        <v>16.377649325626205</v>
      </c>
      <c r="H21" s="17">
        <v>8.5</v>
      </c>
      <c r="I21" s="61">
        <f t="shared" si="70"/>
        <v>15.567765567765568</v>
      </c>
      <c r="J21" s="17"/>
      <c r="K21" s="61" t="str">
        <f t="shared" si="71"/>
        <v/>
      </c>
      <c r="L21" s="17">
        <v>6.9</v>
      </c>
      <c r="M21" s="61">
        <f t="shared" si="72"/>
        <v>15.032679738562093</v>
      </c>
      <c r="N21" s="17"/>
      <c r="O21" s="61" t="str">
        <f t="shared" si="73"/>
        <v/>
      </c>
      <c r="P21" s="17">
        <v>3</v>
      </c>
      <c r="Q21" s="61">
        <f t="shared" si="74"/>
        <v>11.07011070110701</v>
      </c>
      <c r="R21" s="17">
        <v>3.7</v>
      </c>
      <c r="S21" s="61">
        <f t="shared" si="75"/>
        <v>13.120567375886527</v>
      </c>
      <c r="T21" s="17">
        <v>3.8</v>
      </c>
      <c r="U21" s="61">
        <f t="shared" si="76"/>
        <v>13.194444444444445</v>
      </c>
      <c r="V21" s="17">
        <v>3.6</v>
      </c>
      <c r="W21" s="61">
        <f t="shared" si="77"/>
        <v>12.765957446808512</v>
      </c>
      <c r="X21" s="17">
        <v>4.3</v>
      </c>
      <c r="Y21" s="61">
        <f t="shared" si="78"/>
        <v>14.878892733564014</v>
      </c>
      <c r="Z21" s="17">
        <v>3.8</v>
      </c>
      <c r="AA21" s="61">
        <f t="shared" si="79"/>
        <v>13.380281690140844</v>
      </c>
      <c r="AB21" s="17">
        <v>5.9</v>
      </c>
      <c r="AC21" s="61">
        <f t="shared" si="80"/>
        <v>12.854030501089325</v>
      </c>
      <c r="AD21" s="17"/>
      <c r="AE21" s="61" t="str">
        <f t="shared" si="81"/>
        <v/>
      </c>
      <c r="AF21" s="17"/>
      <c r="AG21" s="61" t="str">
        <f t="shared" si="82"/>
        <v/>
      </c>
      <c r="AH21" s="17">
        <v>7.9</v>
      </c>
      <c r="AI21" s="61">
        <f t="shared" si="83"/>
        <v>16.424116424116423</v>
      </c>
      <c r="AJ21" s="17">
        <v>5</v>
      </c>
      <c r="AK21" s="61">
        <f t="shared" si="84"/>
        <v>13.774104683195592</v>
      </c>
      <c r="AL21" s="17"/>
      <c r="AM21" s="61" t="str">
        <f t="shared" si="85"/>
        <v/>
      </c>
      <c r="AN21" s="17">
        <v>3</v>
      </c>
      <c r="AO21" s="61">
        <f t="shared" si="86"/>
        <v>10.830324909747292</v>
      </c>
      <c r="AP21" s="17">
        <v>4.5</v>
      </c>
      <c r="AQ21" s="61">
        <f t="shared" si="87"/>
        <v>12.228260869565219</v>
      </c>
      <c r="AR21" s="17">
        <v>5.3</v>
      </c>
      <c r="AS21" s="61">
        <f t="shared" si="88"/>
        <v>13.659793814432991</v>
      </c>
      <c r="AT21" s="17">
        <v>6.9</v>
      </c>
      <c r="AU21" s="61">
        <f t="shared" si="89"/>
        <v>12.277580071174377</v>
      </c>
      <c r="AV21" s="17"/>
      <c r="AW21" s="61" t="s">
        <v>105</v>
      </c>
      <c r="AX21" s="17"/>
      <c r="AY21" s="61" t="str">
        <f t="shared" si="90"/>
        <v/>
      </c>
      <c r="AZ21" s="17"/>
      <c r="BA21" s="61" t="str">
        <f t="shared" si="91"/>
        <v/>
      </c>
      <c r="BB21" s="17"/>
      <c r="BC21" s="61" t="str">
        <f t="shared" si="92"/>
        <v/>
      </c>
      <c r="BD21" s="17"/>
      <c r="BE21" s="61" t="str">
        <f t="shared" si="93"/>
        <v/>
      </c>
      <c r="BF21" s="17"/>
      <c r="BG21" s="61" t="str">
        <f t="shared" si="94"/>
        <v/>
      </c>
      <c r="BH21" s="17"/>
      <c r="BI21" s="61" t="str">
        <f t="shared" si="95"/>
        <v/>
      </c>
      <c r="BK21" s="18" t="str">
        <f t="shared" si="0"/>
        <v xml:space="preserve">     Internal spur</v>
      </c>
      <c r="BL21" s="38">
        <f t="shared" si="1"/>
        <v>17</v>
      </c>
      <c r="BM21" s="4">
        <f t="shared" si="2"/>
        <v>3</v>
      </c>
      <c r="BN21" s="5" t="str">
        <f t="shared" si="3"/>
        <v>–</v>
      </c>
      <c r="BO21" s="6">
        <f t="shared" si="4"/>
        <v>8.5</v>
      </c>
      <c r="BP21" s="51">
        <f t="shared" si="5"/>
        <v>10.830324909747292</v>
      </c>
      <c r="BQ21" s="7" t="str">
        <f t="shared" si="6"/>
        <v>–</v>
      </c>
      <c r="BR21" s="52">
        <f t="shared" si="7"/>
        <v>16.424116424116423</v>
      </c>
      <c r="BS21" s="46">
        <f t="shared" si="8"/>
        <v>5.3705882352941172</v>
      </c>
      <c r="BT21" s="8">
        <f t="shared" si="9"/>
        <v>13.719908652334073</v>
      </c>
      <c r="BU21" s="5">
        <f t="shared" si="10"/>
        <v>1.8850612410086156</v>
      </c>
      <c r="BV21" s="9">
        <f t="shared" si="11"/>
        <v>1.7191128075983368</v>
      </c>
      <c r="BW21" s="5"/>
      <c r="BX21" s="7"/>
    </row>
    <row r="22" spans="1:76" x14ac:dyDescent="0.2">
      <c r="A22" s="27" t="s">
        <v>83</v>
      </c>
      <c r="B22" s="71">
        <f>IF(AND((B20&gt;0),(B19&gt;0)),(B20/B19),"")</f>
        <v>0.72857142857142854</v>
      </c>
      <c r="C22" s="61" t="s">
        <v>5</v>
      </c>
      <c r="D22" s="71">
        <f t="shared" ref="D22" si="96">IF(AND((D20&gt;0),(D19&gt;0)),(D20/D19),"")</f>
        <v>0.85142857142857142</v>
      </c>
      <c r="E22" s="61" t="s">
        <v>5</v>
      </c>
      <c r="F22" s="71">
        <f t="shared" ref="F22" si="97">IF(AND((F20&gt;0),(F19&gt;0)),(F20/F19),"")</f>
        <v>0.7804878048780487</v>
      </c>
      <c r="G22" s="61" t="s">
        <v>5</v>
      </c>
      <c r="H22" s="71">
        <f t="shared" ref="H22" si="98">IF(AND((H20&gt;0),(H19&gt;0)),(H20/H19),"")</f>
        <v>0.8582995951417004</v>
      </c>
      <c r="I22" s="61" t="s">
        <v>5</v>
      </c>
      <c r="J22" s="71" t="str">
        <f t="shared" ref="J22" si="99">IF(AND((J20&gt;0),(J19&gt;0)),(J20/J19),"")</f>
        <v/>
      </c>
      <c r="K22" s="61" t="s">
        <v>5</v>
      </c>
      <c r="L22" s="71">
        <f t="shared" ref="L22" si="100">IF(AND((L20&gt;0),(L19&gt;0)),(L20/L19),"")</f>
        <v>0.73708920187793425</v>
      </c>
      <c r="M22" s="61" t="s">
        <v>5</v>
      </c>
      <c r="N22" s="71">
        <f t="shared" ref="N22" si="101">IF(AND((N20&gt;0),(N19&gt;0)),(N20/N19),"")</f>
        <v>0.72169811320754718</v>
      </c>
      <c r="O22" s="61" t="s">
        <v>5</v>
      </c>
      <c r="P22" s="71" t="str">
        <f t="shared" ref="P22" si="102">IF(AND((P20&gt;0),(P19&gt;0)),(P20/P19),"")</f>
        <v/>
      </c>
      <c r="Q22" s="61" t="s">
        <v>5</v>
      </c>
      <c r="R22" s="71">
        <f t="shared" ref="R22" si="103">IF(AND((R20&gt;0),(R19&gt;0)),(R20/R19),"")</f>
        <v>0.69105691056910568</v>
      </c>
      <c r="S22" s="61" t="s">
        <v>5</v>
      </c>
      <c r="T22" s="71">
        <f t="shared" ref="T22" si="104">IF(AND((T20&gt;0),(T19&gt;0)),(T20/T19),"")</f>
        <v>0.72357723577235766</v>
      </c>
      <c r="U22" s="61" t="s">
        <v>5</v>
      </c>
      <c r="V22" s="71">
        <f t="shared" ref="V22" si="105">IF(AND((V20&gt;0),(V19&gt;0)),(V20/V19),"")</f>
        <v>0.71551724137931039</v>
      </c>
      <c r="W22" s="61" t="s">
        <v>5</v>
      </c>
      <c r="X22" s="71">
        <f t="shared" ref="X22" si="106">IF(AND((X20&gt;0),(X19&gt;0)),(X20/X19),"")</f>
        <v>0.70078740157480324</v>
      </c>
      <c r="Y22" s="61" t="s">
        <v>5</v>
      </c>
      <c r="Z22" s="71">
        <f t="shared" ref="Z22" si="107">IF(AND((Z20&gt;0),(Z19&gt;0)),(Z20/Z19),"")</f>
        <v>0.76991150442477863</v>
      </c>
      <c r="AA22" s="61" t="s">
        <v>5</v>
      </c>
      <c r="AB22" s="71">
        <f t="shared" ref="AB22" si="108">IF(AND((AB20&gt;0),(AB19&gt;0)),(AB20/AB19),"")</f>
        <v>0.71078431372549022</v>
      </c>
      <c r="AC22" s="61" t="s">
        <v>5</v>
      </c>
      <c r="AD22" s="71" t="str">
        <f t="shared" ref="AD22" si="109">IF(AND((AD20&gt;0),(AD19&gt;0)),(AD20/AD19),"")</f>
        <v/>
      </c>
      <c r="AE22" s="61" t="s">
        <v>5</v>
      </c>
      <c r="AF22" s="71" t="str">
        <f>IF(AND((AF20&gt;0),(AF19&gt;0)),(AF20/AF19),"")</f>
        <v/>
      </c>
      <c r="AG22" s="61" t="s">
        <v>5</v>
      </c>
      <c r="AH22" s="71">
        <f t="shared" ref="AH22" si="110">IF(AND((AH20&gt;0),(AH19&gt;0)),(AH20/AH19),"")</f>
        <v>0.75348837209302322</v>
      </c>
      <c r="AI22" s="61" t="s">
        <v>5</v>
      </c>
      <c r="AJ22" s="71">
        <f t="shared" ref="AJ22" si="111">IF(AND((AJ20&gt;0),(AJ19&gt;0)),(AJ20/AJ19),"")</f>
        <v>0.69032258064516128</v>
      </c>
      <c r="AK22" s="61" t="s">
        <v>5</v>
      </c>
      <c r="AL22" s="71">
        <f t="shared" ref="AL22" si="112">IF(AND((AL20&gt;0),(AL19&gt;0)),(AL20/AL19),"")</f>
        <v>0.74534161490683226</v>
      </c>
      <c r="AM22" s="61" t="s">
        <v>5</v>
      </c>
      <c r="AN22" s="71">
        <f t="shared" ref="AN22" si="113">IF(AND((AN20&gt;0),(AN19&gt;0)),(AN20/AN19),"")</f>
        <v>0.72950819672131151</v>
      </c>
      <c r="AO22" s="61" t="s">
        <v>5</v>
      </c>
      <c r="AP22" s="71">
        <f t="shared" ref="AP22" si="114">IF(AND((AP20&gt;0),(AP19&gt;0)),(AP20/AP19),"")</f>
        <v>0.76923076923076916</v>
      </c>
      <c r="AQ22" s="61" t="s">
        <v>5</v>
      </c>
      <c r="AR22" s="71">
        <f t="shared" ref="AR22" si="115">IF(AND((AR20&gt;0),(AR19&gt;0)),(AR20/AR19),"")</f>
        <v>0.77419354838709675</v>
      </c>
      <c r="AS22" s="61" t="s">
        <v>5</v>
      </c>
      <c r="AT22" s="71">
        <f t="shared" ref="AT22" si="116">IF(AND((AT20&gt;0),(AT19&gt;0)),(AT20/AT19),"")</f>
        <v>0.74898785425101222</v>
      </c>
      <c r="AU22" s="61" t="s">
        <v>5</v>
      </c>
      <c r="AV22" s="71">
        <v>0.72857142857142854</v>
      </c>
      <c r="AW22" s="61" t="s">
        <v>5</v>
      </c>
      <c r="AX22" s="71" t="str">
        <f t="shared" ref="AX22" si="117">IF(AND((AX20&gt;0),(AX19&gt;0)),(AX20/AX19),"")</f>
        <v/>
      </c>
      <c r="AY22" s="61" t="s">
        <v>5</v>
      </c>
      <c r="AZ22" s="71" t="str">
        <f t="shared" ref="AZ22" si="118">IF(AND((AZ20&gt;0),(AZ19&gt;0)),(AZ20/AZ19),"")</f>
        <v/>
      </c>
      <c r="BA22" s="61" t="s">
        <v>5</v>
      </c>
      <c r="BB22" s="71" t="str">
        <f t="shared" ref="BB22" si="119">IF(AND((BB20&gt;0),(BB19&gt;0)),(BB20/BB19),"")</f>
        <v/>
      </c>
      <c r="BC22" s="61" t="s">
        <v>5</v>
      </c>
      <c r="BD22" s="71" t="str">
        <f t="shared" ref="BD22" si="120">IF(AND((BD20&gt;0),(BD19&gt;0)),(BD20/BD19),"")</f>
        <v/>
      </c>
      <c r="BE22" s="61" t="s">
        <v>5</v>
      </c>
      <c r="BF22" s="71" t="str">
        <f t="shared" ref="BF22" si="121">IF(AND((BF20&gt;0),(BF19&gt;0)),(BF20/BF19),"")</f>
        <v/>
      </c>
      <c r="BG22" s="61" t="s">
        <v>5</v>
      </c>
      <c r="BH22" s="71" t="str">
        <f t="shared" ref="BH22" si="122">IF(AND((BH20&gt;0),(BH19&gt;0)),(BH20/BH19),"")</f>
        <v/>
      </c>
      <c r="BI22" s="61" t="s">
        <v>5</v>
      </c>
      <c r="BK22" s="18" t="str">
        <f t="shared" si="0"/>
        <v xml:space="preserve">     Internal branches length ratio</v>
      </c>
      <c r="BL22" s="11">
        <f t="shared" si="1"/>
        <v>20</v>
      </c>
      <c r="BM22" s="24">
        <f t="shared" si="2"/>
        <v>0.69032258064516128</v>
      </c>
      <c r="BN22" s="25" t="str">
        <f t="shared" si="3"/>
        <v>–</v>
      </c>
      <c r="BO22" s="26">
        <f t="shared" si="4"/>
        <v>0.8582995951417004</v>
      </c>
      <c r="BP22" s="117" t="str">
        <f t="shared" si="5"/>
        <v/>
      </c>
      <c r="BQ22" s="118" t="s">
        <v>5</v>
      </c>
      <c r="BR22" s="119" t="str">
        <f t="shared" si="7"/>
        <v/>
      </c>
      <c r="BS22" s="53">
        <f t="shared" si="8"/>
        <v>0.74644268436788563</v>
      </c>
      <c r="BT22" s="120" t="s">
        <v>5</v>
      </c>
      <c r="BU22" s="25">
        <f t="shared" si="10"/>
        <v>4.5461439880589864E-2</v>
      </c>
      <c r="BV22" s="121" t="s">
        <v>5</v>
      </c>
      <c r="BW22" s="25"/>
      <c r="BX22" s="118"/>
    </row>
    <row r="23" spans="1:76" x14ac:dyDescent="0.2">
      <c r="A23" s="16" t="s">
        <v>23</v>
      </c>
      <c r="B23" s="28"/>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74"/>
      <c r="AF23" s="28"/>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74"/>
      <c r="BK23" s="18" t="str">
        <f t="shared" si="0"/>
        <v>Claw 2 lengths</v>
      </c>
      <c r="BL23" s="11"/>
      <c r="BM23" s="4"/>
      <c r="BN23" s="40"/>
      <c r="BO23" s="6"/>
      <c r="BP23" s="51"/>
      <c r="BQ23" s="7"/>
      <c r="BR23" s="52"/>
      <c r="BS23" s="46"/>
      <c r="BT23" s="8"/>
      <c r="BU23" s="5"/>
      <c r="BV23" s="9"/>
      <c r="BW23" s="5"/>
      <c r="BX23" s="7"/>
    </row>
    <row r="24" spans="1:76" x14ac:dyDescent="0.2">
      <c r="A24" s="27" t="s">
        <v>26</v>
      </c>
      <c r="B24" s="17">
        <v>14.4</v>
      </c>
      <c r="C24" s="61">
        <f t="shared" ref="C24:C30" si="123">IF(AND((B24&gt;0),(B$7&gt;0)),(B24/B$7*100),"")</f>
        <v>41.025641025641022</v>
      </c>
      <c r="D24" s="17">
        <v>19.3</v>
      </c>
      <c r="E24" s="61">
        <f t="shared" ref="E24:E26" si="124">IF(AND((D24&gt;0),(D$7&gt;0)),(D24/D$7*100),"")</f>
        <v>45.518867924528308</v>
      </c>
      <c r="F24" s="17">
        <v>27.9</v>
      </c>
      <c r="G24" s="61">
        <f t="shared" ref="G24:G26" si="125">IF(AND((F24&gt;0),(F$7&gt;0)),(F24/F$7*100),"")</f>
        <v>53.75722543352601</v>
      </c>
      <c r="H24" s="17">
        <v>28.4</v>
      </c>
      <c r="I24" s="61">
        <f t="shared" ref="I24:I26" si="126">IF(AND((H24&gt;0),(H$7&gt;0)),(H24/H$7*100),"")</f>
        <v>52.014652014652007</v>
      </c>
      <c r="J24" s="17">
        <v>23.6</v>
      </c>
      <c r="K24" s="61">
        <f t="shared" ref="K24:K26" si="127">IF(AND((J24&gt;0),(J$7&gt;0)),(J24/J$7*100),"")</f>
        <v>49.166666666666671</v>
      </c>
      <c r="L24" s="17">
        <v>23</v>
      </c>
      <c r="M24" s="61">
        <f t="shared" ref="M24:M26" si="128">IF(AND((L24&gt;0),(L$7&gt;0)),(L24/L$7*100),"")</f>
        <v>50.108932461873643</v>
      </c>
      <c r="N24" s="17">
        <v>24.3</v>
      </c>
      <c r="O24" s="61">
        <f t="shared" ref="O24:O26" si="129">IF(AND((N24&gt;0),(N$7&gt;0)),(N24/N$7*100),"")</f>
        <v>50.414937759336098</v>
      </c>
      <c r="P24" s="17">
        <v>14.5</v>
      </c>
      <c r="Q24" s="61">
        <f t="shared" ref="Q24:Q26" si="130">IF(AND((P24&gt;0),(P$7&gt;0)),(P24/P$7*100),"")</f>
        <v>53.505535055350549</v>
      </c>
      <c r="R24" s="17">
        <v>13.5</v>
      </c>
      <c r="S24" s="61">
        <f t="shared" ref="S24:S26" si="131">IF(AND((R24&gt;0),(R$7&gt;0)),(R24/R$7*100),"")</f>
        <v>47.872340425531917</v>
      </c>
      <c r="T24" s="17">
        <v>13.8</v>
      </c>
      <c r="U24" s="61">
        <f t="shared" ref="U24:U26" si="132">IF(AND((T24&gt;0),(T$7&gt;0)),(T24/T$7*100),"")</f>
        <v>47.916666666666671</v>
      </c>
      <c r="V24" s="17">
        <v>13.5</v>
      </c>
      <c r="W24" s="61">
        <f t="shared" ref="W24:W26" si="133">IF(AND((V24&gt;0),(V$7&gt;0)),(V24/V$7*100),"")</f>
        <v>47.872340425531917</v>
      </c>
      <c r="X24" s="17"/>
      <c r="Y24" s="61" t="str">
        <f t="shared" ref="Y24:Y26" si="134">IF(AND((X24&gt;0),(X$7&gt;0)),(X24/X$7*100),"")</f>
        <v/>
      </c>
      <c r="Z24" s="17">
        <v>14.5</v>
      </c>
      <c r="AA24" s="61">
        <f t="shared" ref="AA24:AA26" si="135">IF(AND((Z24&gt;0),(Z$7&gt;0)),(Z24/Z$7*100),"")</f>
        <v>51.056338028169016</v>
      </c>
      <c r="AB24" s="17">
        <v>22.3</v>
      </c>
      <c r="AC24" s="61">
        <f t="shared" ref="AC24:AC26" si="136">IF(AND((AB24&gt;0),(AB$7&gt;0)),(AB24/AB$7*100),"")</f>
        <v>48.583877995642702</v>
      </c>
      <c r="AD24" s="17">
        <v>25.8</v>
      </c>
      <c r="AE24" s="61">
        <f t="shared" ref="AE24:AE26" si="137">IF(AND((AD24&gt;0),(AD$7&gt;0)),(AD24/AD$7*100),"")</f>
        <v>47.601476014760145</v>
      </c>
      <c r="AF24" s="17">
        <v>25.8</v>
      </c>
      <c r="AG24" s="61">
        <f t="shared" ref="AG24:AG26" si="138">IF(AND((AF24&gt;0),(AF$7&gt;0)),(AF24/AF$7*100),"")</f>
        <v>50.588235294117645</v>
      </c>
      <c r="AH24" s="17">
        <v>27.3</v>
      </c>
      <c r="AI24" s="61">
        <f t="shared" ref="AI24:AI26" si="139">IF(AND((AH24&gt;0),(AH$7&gt;0)),(AH24/AH$7*100),"")</f>
        <v>56.756756756756758</v>
      </c>
      <c r="AJ24" s="17">
        <v>17.8</v>
      </c>
      <c r="AK24" s="61">
        <f t="shared" ref="AK24:AK26" si="140">IF(AND((AJ24&gt;0),(AJ$7&gt;0)),(AJ24/AJ$7*100),"")</f>
        <v>49.035812672176313</v>
      </c>
      <c r="AL24" s="17">
        <v>19.7</v>
      </c>
      <c r="AM24" s="61">
        <f t="shared" ref="AM24:AM26" si="141">IF(AND((AL24&gt;0),(AL$7&gt;0)),(AL24/AL$7*100),"")</f>
        <v>52.533333333333331</v>
      </c>
      <c r="AN24" s="17">
        <v>12.4</v>
      </c>
      <c r="AO24" s="61">
        <f t="shared" ref="AO24:AO26" si="142">IF(AND((AN24&gt;0),(AN$7&gt;0)),(AN24/AN$7*100),"")</f>
        <v>44.765342960288812</v>
      </c>
      <c r="AP24" s="17">
        <v>16.2</v>
      </c>
      <c r="AQ24" s="61">
        <f t="shared" ref="AQ24:AQ26" si="143">IF(AND((AP24&gt;0),(AP$7&gt;0)),(AP24/AP$7*100),"")</f>
        <v>44.021739130434781</v>
      </c>
      <c r="AR24" s="17">
        <v>19.8</v>
      </c>
      <c r="AS24" s="61">
        <f t="shared" ref="AS24:AS26" si="144">IF(AND((AR24&gt;0),(AR$7&gt;0)),(AR24/AR$7*100),"")</f>
        <v>51.030927835051557</v>
      </c>
      <c r="AT24" s="17">
        <v>28</v>
      </c>
      <c r="AU24" s="61">
        <f t="shared" ref="AU24:AU26" si="145">IF(AND((AT24&gt;0),(AT$7&gt;0)),(AT24/AT$7*100),"")</f>
        <v>49.822064056939496</v>
      </c>
      <c r="AV24" s="17">
        <v>14.4</v>
      </c>
      <c r="AW24" s="61">
        <v>41.025641025641022</v>
      </c>
      <c r="AX24" s="17"/>
      <c r="AY24" s="61" t="str">
        <f t="shared" ref="AY24:AY26" si="146">IF(AND((AX24&gt;0),(AX$7&gt;0)),(AX24/AX$7*100),"")</f>
        <v/>
      </c>
      <c r="AZ24" s="17"/>
      <c r="BA24" s="61" t="str">
        <f t="shared" ref="BA24:BA26" si="147">IF(AND((AZ24&gt;0),(AZ$7&gt;0)),(AZ24/AZ$7*100),"")</f>
        <v/>
      </c>
      <c r="BB24" s="17"/>
      <c r="BC24" s="61" t="str">
        <f t="shared" ref="BC24:BC26" si="148">IF(AND((BB24&gt;0),(BB$7&gt;0)),(BB24/BB$7*100),"")</f>
        <v/>
      </c>
      <c r="BD24" s="17"/>
      <c r="BE24" s="61" t="str">
        <f t="shared" ref="BE24:BE26" si="149">IF(AND((BD24&gt;0),(BD$7&gt;0)),(BD24/BD$7*100),"")</f>
        <v/>
      </c>
      <c r="BF24" s="17"/>
      <c r="BG24" s="61" t="str">
        <f t="shared" ref="BG24:BG26" si="150">IF(AND((BF24&gt;0),(BF$7&gt;0)),(BF24/BF$7*100),"")</f>
        <v/>
      </c>
      <c r="BH24" s="17"/>
      <c r="BI24" s="61" t="str">
        <f t="shared" ref="BI24:BI26" si="151">IF(AND((BH24&gt;0),(BH$7&gt;0)),(BH24/BH$7*100),"")</f>
        <v/>
      </c>
      <c r="BK24" s="18" t="str">
        <f t="shared" si="0"/>
        <v xml:space="preserve">     External primary branch</v>
      </c>
      <c r="BL24" s="11">
        <f t="shared" si="1"/>
        <v>23</v>
      </c>
      <c r="BM24" s="4">
        <f t="shared" si="2"/>
        <v>12.4</v>
      </c>
      <c r="BN24" s="40" t="str">
        <f t="shared" si="3"/>
        <v>–</v>
      </c>
      <c r="BO24" s="6">
        <f t="shared" si="4"/>
        <v>28.4</v>
      </c>
      <c r="BP24" s="51">
        <f t="shared" si="5"/>
        <v>41.025641025641022</v>
      </c>
      <c r="BQ24" s="7" t="str">
        <f t="shared" si="6"/>
        <v>–</v>
      </c>
      <c r="BR24" s="52">
        <f t="shared" si="7"/>
        <v>56.756756756756758</v>
      </c>
      <c r="BS24" s="46">
        <f t="shared" si="8"/>
        <v>20.008695652173913</v>
      </c>
      <c r="BT24" s="8">
        <f t="shared" si="9"/>
        <v>48.956319607070277</v>
      </c>
      <c r="BU24" s="5">
        <f t="shared" si="10"/>
        <v>5.5885364032486118</v>
      </c>
      <c r="BV24" s="9">
        <f t="shared" si="11"/>
        <v>3.8571048520257469</v>
      </c>
      <c r="BW24" s="5"/>
      <c r="BX24" s="7"/>
    </row>
    <row r="25" spans="1:76" x14ac:dyDescent="0.2">
      <c r="A25" s="27" t="s">
        <v>27</v>
      </c>
      <c r="B25" s="17">
        <v>10.8</v>
      </c>
      <c r="C25" s="61">
        <f t="shared" si="123"/>
        <v>30.76923076923077</v>
      </c>
      <c r="D25" s="17">
        <v>15</v>
      </c>
      <c r="E25" s="61">
        <f t="shared" si="124"/>
        <v>35.377358490566039</v>
      </c>
      <c r="F25" s="17">
        <v>20.399999999999999</v>
      </c>
      <c r="G25" s="61">
        <f t="shared" si="125"/>
        <v>39.306358381502889</v>
      </c>
      <c r="H25" s="17">
        <v>22.8</v>
      </c>
      <c r="I25" s="61">
        <f t="shared" si="126"/>
        <v>41.758241758241759</v>
      </c>
      <c r="J25" s="17">
        <v>15.3</v>
      </c>
      <c r="K25" s="61">
        <f t="shared" si="127"/>
        <v>31.875000000000004</v>
      </c>
      <c r="L25" s="17">
        <v>15.6</v>
      </c>
      <c r="M25" s="61">
        <f t="shared" si="128"/>
        <v>33.986928104575163</v>
      </c>
      <c r="N25" s="17">
        <v>16.100000000000001</v>
      </c>
      <c r="O25" s="61">
        <f t="shared" si="129"/>
        <v>33.402489626556019</v>
      </c>
      <c r="P25" s="17">
        <v>10</v>
      </c>
      <c r="Q25" s="61">
        <f t="shared" si="130"/>
        <v>36.900369003690038</v>
      </c>
      <c r="R25" s="17">
        <v>9.6</v>
      </c>
      <c r="S25" s="61">
        <f t="shared" si="131"/>
        <v>34.042553191489361</v>
      </c>
      <c r="T25" s="17">
        <v>9.8000000000000007</v>
      </c>
      <c r="U25" s="61">
        <f t="shared" si="132"/>
        <v>34.027777777777779</v>
      </c>
      <c r="V25" s="17">
        <v>9.1</v>
      </c>
      <c r="W25" s="61">
        <f t="shared" si="133"/>
        <v>32.269503546099294</v>
      </c>
      <c r="X25" s="17">
        <v>9.9</v>
      </c>
      <c r="Y25" s="61">
        <f t="shared" si="134"/>
        <v>34.256055363321799</v>
      </c>
      <c r="Z25" s="17">
        <v>9.8000000000000007</v>
      </c>
      <c r="AA25" s="61">
        <f t="shared" si="135"/>
        <v>34.507042253521128</v>
      </c>
      <c r="AB25" s="17">
        <v>15</v>
      </c>
      <c r="AC25" s="61">
        <f t="shared" si="136"/>
        <v>32.679738562091501</v>
      </c>
      <c r="AD25" s="17">
        <v>19.600000000000001</v>
      </c>
      <c r="AE25" s="61">
        <f t="shared" si="137"/>
        <v>36.162361623616235</v>
      </c>
      <c r="AF25" s="17"/>
      <c r="AG25" s="61" t="str">
        <f t="shared" si="138"/>
        <v/>
      </c>
      <c r="AH25" s="17">
        <v>18</v>
      </c>
      <c r="AI25" s="61">
        <f t="shared" si="139"/>
        <v>37.42203742203742</v>
      </c>
      <c r="AJ25" s="17">
        <v>11.7</v>
      </c>
      <c r="AK25" s="61">
        <f t="shared" si="140"/>
        <v>32.231404958677686</v>
      </c>
      <c r="AL25" s="17">
        <v>14.1</v>
      </c>
      <c r="AM25" s="61">
        <f t="shared" si="141"/>
        <v>37.6</v>
      </c>
      <c r="AN25" s="17">
        <v>9.1</v>
      </c>
      <c r="AO25" s="61">
        <f t="shared" si="142"/>
        <v>32.851985559566785</v>
      </c>
      <c r="AP25" s="17">
        <v>11.7</v>
      </c>
      <c r="AQ25" s="61">
        <f t="shared" si="143"/>
        <v>31.793478260869566</v>
      </c>
      <c r="AR25" s="17">
        <v>12.6</v>
      </c>
      <c r="AS25" s="61">
        <f t="shared" si="144"/>
        <v>32.47422680412371</v>
      </c>
      <c r="AT25" s="17">
        <v>19.600000000000001</v>
      </c>
      <c r="AU25" s="61">
        <f t="shared" si="145"/>
        <v>34.87544483985765</v>
      </c>
      <c r="AV25" s="17">
        <v>10.8</v>
      </c>
      <c r="AW25" s="61">
        <v>30.76923076923077</v>
      </c>
      <c r="AX25" s="17"/>
      <c r="AY25" s="61" t="str">
        <f t="shared" si="146"/>
        <v/>
      </c>
      <c r="AZ25" s="17"/>
      <c r="BA25" s="61" t="str">
        <f t="shared" si="147"/>
        <v/>
      </c>
      <c r="BB25" s="17"/>
      <c r="BC25" s="61" t="str">
        <f t="shared" si="148"/>
        <v/>
      </c>
      <c r="BD25" s="17"/>
      <c r="BE25" s="61" t="str">
        <f t="shared" si="149"/>
        <v/>
      </c>
      <c r="BF25" s="17"/>
      <c r="BG25" s="61" t="str">
        <f t="shared" si="150"/>
        <v/>
      </c>
      <c r="BH25" s="17"/>
      <c r="BI25" s="61" t="str">
        <f t="shared" si="151"/>
        <v/>
      </c>
      <c r="BK25" s="18" t="str">
        <f t="shared" si="0"/>
        <v xml:space="preserve">     External base + secondary branch</v>
      </c>
      <c r="BL25" s="11">
        <f t="shared" si="1"/>
        <v>23</v>
      </c>
      <c r="BM25" s="4">
        <f t="shared" si="2"/>
        <v>9.1</v>
      </c>
      <c r="BN25" s="40" t="str">
        <f t="shared" si="3"/>
        <v>–</v>
      </c>
      <c r="BO25" s="6">
        <f t="shared" si="4"/>
        <v>22.8</v>
      </c>
      <c r="BP25" s="51">
        <f t="shared" si="5"/>
        <v>30.76923076923077</v>
      </c>
      <c r="BQ25" s="7" t="str">
        <f t="shared" si="6"/>
        <v>–</v>
      </c>
      <c r="BR25" s="52">
        <f t="shared" si="7"/>
        <v>41.758241758241759</v>
      </c>
      <c r="BS25" s="46">
        <f t="shared" si="8"/>
        <v>13.756521739130436</v>
      </c>
      <c r="BT25" s="8">
        <f t="shared" si="9"/>
        <v>34.406035524636671</v>
      </c>
      <c r="BU25" s="5">
        <f t="shared" si="10"/>
        <v>4.1281545609450436</v>
      </c>
      <c r="BV25" s="9">
        <f t="shared" si="11"/>
        <v>2.7587197285836935</v>
      </c>
      <c r="BW25" s="5"/>
      <c r="BX25" s="7"/>
    </row>
    <row r="26" spans="1:76" x14ac:dyDescent="0.2">
      <c r="A26" s="27" t="s">
        <v>28</v>
      </c>
      <c r="B26" s="17"/>
      <c r="C26" s="61" t="str">
        <f t="shared" si="123"/>
        <v/>
      </c>
      <c r="D26" s="17">
        <v>4.8</v>
      </c>
      <c r="E26" s="61">
        <f t="shared" si="124"/>
        <v>11.320754716981133</v>
      </c>
      <c r="F26" s="17">
        <v>8.1999999999999993</v>
      </c>
      <c r="G26" s="61">
        <f t="shared" si="125"/>
        <v>15.799614643545279</v>
      </c>
      <c r="H26" s="17">
        <v>7.6</v>
      </c>
      <c r="I26" s="61">
        <f t="shared" si="126"/>
        <v>13.919413919413918</v>
      </c>
      <c r="J26" s="17"/>
      <c r="K26" s="61" t="str">
        <f t="shared" si="127"/>
        <v/>
      </c>
      <c r="L26" s="17"/>
      <c r="M26" s="61" t="str">
        <f t="shared" si="128"/>
        <v/>
      </c>
      <c r="N26" s="17"/>
      <c r="O26" s="61" t="str">
        <f t="shared" si="129"/>
        <v/>
      </c>
      <c r="P26" s="17">
        <v>3.9</v>
      </c>
      <c r="Q26" s="61">
        <f t="shared" si="130"/>
        <v>14.391143911439114</v>
      </c>
      <c r="R26" s="17">
        <v>3.2</v>
      </c>
      <c r="S26" s="61">
        <f t="shared" si="131"/>
        <v>11.347517730496454</v>
      </c>
      <c r="T26" s="17">
        <v>3.8</v>
      </c>
      <c r="U26" s="61">
        <f t="shared" si="132"/>
        <v>13.194444444444445</v>
      </c>
      <c r="V26" s="17">
        <v>3.5</v>
      </c>
      <c r="W26" s="61">
        <f t="shared" si="133"/>
        <v>12.411347517730496</v>
      </c>
      <c r="X26" s="17"/>
      <c r="Y26" s="61" t="str">
        <f t="shared" si="134"/>
        <v/>
      </c>
      <c r="Z26" s="17">
        <v>3.9</v>
      </c>
      <c r="AA26" s="61">
        <f t="shared" si="135"/>
        <v>13.732394366197184</v>
      </c>
      <c r="AB26" s="17">
        <v>6.4</v>
      </c>
      <c r="AC26" s="61">
        <f t="shared" si="136"/>
        <v>13.943355119825709</v>
      </c>
      <c r="AD26" s="17">
        <v>6.7</v>
      </c>
      <c r="AE26" s="61">
        <f t="shared" si="137"/>
        <v>12.361623616236162</v>
      </c>
      <c r="AF26" s="17"/>
      <c r="AG26" s="61" t="str">
        <f t="shared" si="138"/>
        <v/>
      </c>
      <c r="AH26" s="17">
        <v>7.6</v>
      </c>
      <c r="AI26" s="61">
        <f t="shared" si="139"/>
        <v>15.800415800415799</v>
      </c>
      <c r="AJ26" s="17">
        <v>6</v>
      </c>
      <c r="AK26" s="61">
        <f t="shared" si="140"/>
        <v>16.528925619834713</v>
      </c>
      <c r="AL26" s="17">
        <v>4.9000000000000004</v>
      </c>
      <c r="AM26" s="61">
        <f t="shared" si="141"/>
        <v>13.066666666666668</v>
      </c>
      <c r="AN26" s="17"/>
      <c r="AO26" s="61" t="str">
        <f t="shared" si="142"/>
        <v/>
      </c>
      <c r="AP26" s="17">
        <v>3.7</v>
      </c>
      <c r="AQ26" s="61">
        <f t="shared" si="143"/>
        <v>10.054347826086959</v>
      </c>
      <c r="AR26" s="17"/>
      <c r="AS26" s="61" t="str">
        <f t="shared" si="144"/>
        <v/>
      </c>
      <c r="AT26" s="17"/>
      <c r="AU26" s="61" t="str">
        <f t="shared" si="145"/>
        <v/>
      </c>
      <c r="AV26" s="17"/>
      <c r="AW26" s="61" t="s">
        <v>105</v>
      </c>
      <c r="AX26" s="17"/>
      <c r="AY26" s="61" t="str">
        <f t="shared" si="146"/>
        <v/>
      </c>
      <c r="AZ26" s="17"/>
      <c r="BA26" s="61" t="str">
        <f t="shared" si="147"/>
        <v/>
      </c>
      <c r="BB26" s="17"/>
      <c r="BC26" s="61" t="str">
        <f t="shared" si="148"/>
        <v/>
      </c>
      <c r="BD26" s="17"/>
      <c r="BE26" s="61" t="str">
        <f t="shared" si="149"/>
        <v/>
      </c>
      <c r="BF26" s="17"/>
      <c r="BG26" s="61" t="str">
        <f t="shared" si="150"/>
        <v/>
      </c>
      <c r="BH26" s="17"/>
      <c r="BI26" s="61" t="str">
        <f t="shared" si="151"/>
        <v/>
      </c>
      <c r="BK26" s="18" t="str">
        <f t="shared" si="0"/>
        <v xml:space="preserve">     External spur</v>
      </c>
      <c r="BL26" s="11">
        <f t="shared" si="1"/>
        <v>14</v>
      </c>
      <c r="BM26" s="4">
        <f t="shared" si="2"/>
        <v>3.2</v>
      </c>
      <c r="BN26" s="40" t="str">
        <f t="shared" si="3"/>
        <v>–</v>
      </c>
      <c r="BO26" s="6">
        <f t="shared" si="4"/>
        <v>8.1999999999999993</v>
      </c>
      <c r="BP26" s="51">
        <f t="shared" si="5"/>
        <v>10.054347826086959</v>
      </c>
      <c r="BQ26" s="7" t="str">
        <f t="shared" si="6"/>
        <v>–</v>
      </c>
      <c r="BR26" s="52">
        <f t="shared" si="7"/>
        <v>16.528925619834713</v>
      </c>
      <c r="BS26" s="46">
        <f t="shared" si="8"/>
        <v>5.3</v>
      </c>
      <c r="BT26" s="8">
        <f t="shared" si="9"/>
        <v>13.41942613566529</v>
      </c>
      <c r="BU26" s="5">
        <f t="shared" si="10"/>
        <v>1.7417939470115715</v>
      </c>
      <c r="BV26" s="9">
        <f t="shared" si="11"/>
        <v>1.8584789673933944</v>
      </c>
      <c r="BW26" s="5"/>
      <c r="BX26" s="7"/>
    </row>
    <row r="27" spans="1:76" x14ac:dyDescent="0.2">
      <c r="A27" s="27" t="s">
        <v>80</v>
      </c>
      <c r="B27" s="71">
        <f>IF(AND((B25&gt;0),(B24&gt;0)),(B25/B24),"")</f>
        <v>0.75</v>
      </c>
      <c r="C27" s="61" t="s">
        <v>5</v>
      </c>
      <c r="D27" s="71">
        <f t="shared" ref="D27" si="152">IF(AND((D25&gt;0),(D24&gt;0)),(D25/D24),"")</f>
        <v>0.77720207253886009</v>
      </c>
      <c r="E27" s="61" t="s">
        <v>5</v>
      </c>
      <c r="F27" s="71">
        <f t="shared" ref="F27" si="153">IF(AND((F25&gt;0),(F24&gt;0)),(F25/F24),"")</f>
        <v>0.73118279569892475</v>
      </c>
      <c r="G27" s="61" t="s">
        <v>5</v>
      </c>
      <c r="H27" s="71">
        <f t="shared" ref="H27" si="154">IF(AND((H25&gt;0),(H24&gt;0)),(H25/H24),"")</f>
        <v>0.80281690140845074</v>
      </c>
      <c r="I27" s="61" t="s">
        <v>5</v>
      </c>
      <c r="J27" s="71">
        <f t="shared" ref="J27" si="155">IF(AND((J25&gt;0),(J24&gt;0)),(J25/J24),"")</f>
        <v>0.64830508474576265</v>
      </c>
      <c r="K27" s="61" t="s">
        <v>5</v>
      </c>
      <c r="L27" s="71">
        <f t="shared" ref="L27" si="156">IF(AND((L25&gt;0),(L24&gt;0)),(L25/L24),"")</f>
        <v>0.67826086956521736</v>
      </c>
      <c r="M27" s="61" t="s">
        <v>5</v>
      </c>
      <c r="N27" s="71">
        <f t="shared" ref="N27" si="157">IF(AND((N25&gt;0),(N24&gt;0)),(N25/N24),"")</f>
        <v>0.6625514403292182</v>
      </c>
      <c r="O27" s="61" t="s">
        <v>5</v>
      </c>
      <c r="P27" s="71">
        <f t="shared" ref="P27" si="158">IF(AND((P25&gt;0),(P24&gt;0)),(P25/P24),"")</f>
        <v>0.68965517241379315</v>
      </c>
      <c r="Q27" s="61" t="s">
        <v>5</v>
      </c>
      <c r="R27" s="71">
        <f t="shared" ref="R27" si="159">IF(AND((R25&gt;0),(R24&gt;0)),(R25/R24),"")</f>
        <v>0.71111111111111114</v>
      </c>
      <c r="S27" s="61" t="s">
        <v>5</v>
      </c>
      <c r="T27" s="71">
        <f t="shared" ref="T27" si="160">IF(AND((T25&gt;0),(T24&gt;0)),(T25/T24),"")</f>
        <v>0.71014492753623193</v>
      </c>
      <c r="U27" s="61" t="s">
        <v>5</v>
      </c>
      <c r="V27" s="71">
        <f t="shared" ref="V27" si="161">IF(AND((V25&gt;0),(V24&gt;0)),(V25/V24),"")</f>
        <v>0.67407407407407405</v>
      </c>
      <c r="W27" s="61" t="s">
        <v>5</v>
      </c>
      <c r="X27" s="71" t="str">
        <f t="shared" ref="X27" si="162">IF(AND((X25&gt;0),(X24&gt;0)),(X25/X24),"")</f>
        <v/>
      </c>
      <c r="Y27" s="61" t="s">
        <v>5</v>
      </c>
      <c r="Z27" s="71">
        <f t="shared" ref="Z27" si="163">IF(AND((Z25&gt;0),(Z24&gt;0)),(Z25/Z24),"")</f>
        <v>0.67586206896551726</v>
      </c>
      <c r="AA27" s="61" t="s">
        <v>5</v>
      </c>
      <c r="AB27" s="71">
        <f t="shared" ref="AB27" si="164">IF(AND((AB25&gt;0),(AB24&gt;0)),(AB25/AB24),"")</f>
        <v>0.67264573991031384</v>
      </c>
      <c r="AC27" s="61" t="s">
        <v>5</v>
      </c>
      <c r="AD27" s="71">
        <f t="shared" ref="AD27" si="165">IF(AND((AD25&gt;0),(AD24&gt;0)),(AD25/AD24),"")</f>
        <v>0.75968992248062017</v>
      </c>
      <c r="AE27" s="61" t="s">
        <v>5</v>
      </c>
      <c r="AF27" s="71" t="str">
        <f>IF(AND((AF25&gt;0),(AF24&gt;0)),(AF25/AF24),"")</f>
        <v/>
      </c>
      <c r="AG27" s="61" t="s">
        <v>5</v>
      </c>
      <c r="AH27" s="71">
        <f t="shared" ref="AH27" si="166">IF(AND((AH25&gt;0),(AH24&gt;0)),(AH25/AH24),"")</f>
        <v>0.65934065934065933</v>
      </c>
      <c r="AI27" s="61" t="s">
        <v>5</v>
      </c>
      <c r="AJ27" s="71">
        <f t="shared" ref="AJ27" si="167">IF(AND((AJ25&gt;0),(AJ24&gt;0)),(AJ25/AJ24),"")</f>
        <v>0.65730337078651679</v>
      </c>
      <c r="AK27" s="61" t="s">
        <v>5</v>
      </c>
      <c r="AL27" s="71">
        <f t="shared" ref="AL27" si="168">IF(AND((AL25&gt;0),(AL24&gt;0)),(AL25/AL24),"")</f>
        <v>0.71573604060913709</v>
      </c>
      <c r="AM27" s="61" t="s">
        <v>5</v>
      </c>
      <c r="AN27" s="71">
        <f t="shared" ref="AN27" si="169">IF(AND((AN25&gt;0),(AN24&gt;0)),(AN25/AN24),"")</f>
        <v>0.73387096774193539</v>
      </c>
      <c r="AO27" s="61" t="s">
        <v>5</v>
      </c>
      <c r="AP27" s="71">
        <f t="shared" ref="AP27" si="170">IF(AND((AP25&gt;0),(AP24&gt;0)),(AP25/AP24),"")</f>
        <v>0.72222222222222221</v>
      </c>
      <c r="AQ27" s="61" t="s">
        <v>5</v>
      </c>
      <c r="AR27" s="71">
        <f t="shared" ref="AR27" si="171">IF(AND((AR25&gt;0),(AR24&gt;0)),(AR25/AR24),"")</f>
        <v>0.63636363636363635</v>
      </c>
      <c r="AS27" s="61" t="s">
        <v>5</v>
      </c>
      <c r="AT27" s="71">
        <f t="shared" ref="AT27" si="172">IF(AND((AT25&gt;0),(AT24&gt;0)),(AT25/AT24),"")</f>
        <v>0.70000000000000007</v>
      </c>
      <c r="AU27" s="61" t="s">
        <v>5</v>
      </c>
      <c r="AV27" s="71">
        <v>0.75</v>
      </c>
      <c r="AW27" s="61" t="s">
        <v>5</v>
      </c>
      <c r="AX27" s="71" t="str">
        <f t="shared" ref="AX27" si="173">IF(AND((AX25&gt;0),(AX24&gt;0)),(AX25/AX24),"")</f>
        <v/>
      </c>
      <c r="AY27" s="61" t="s">
        <v>5</v>
      </c>
      <c r="AZ27" s="71" t="str">
        <f t="shared" ref="AZ27" si="174">IF(AND((AZ25&gt;0),(AZ24&gt;0)),(AZ25/AZ24),"")</f>
        <v/>
      </c>
      <c r="BA27" s="61" t="s">
        <v>5</v>
      </c>
      <c r="BB27" s="71" t="str">
        <f t="shared" ref="BB27" si="175">IF(AND((BB25&gt;0),(BB24&gt;0)),(BB25/BB24),"")</f>
        <v/>
      </c>
      <c r="BC27" s="61" t="s">
        <v>5</v>
      </c>
      <c r="BD27" s="71" t="str">
        <f t="shared" ref="BD27" si="176">IF(AND((BD25&gt;0),(BD24&gt;0)),(BD25/BD24),"")</f>
        <v/>
      </c>
      <c r="BE27" s="61" t="s">
        <v>5</v>
      </c>
      <c r="BF27" s="71" t="str">
        <f t="shared" ref="BF27" si="177">IF(AND((BF25&gt;0),(BF24&gt;0)),(BF25/BF24),"")</f>
        <v/>
      </c>
      <c r="BG27" s="61" t="s">
        <v>5</v>
      </c>
      <c r="BH27" s="71" t="str">
        <f t="shared" ref="BH27" si="178">IF(AND((BH25&gt;0),(BH24&gt;0)),(BH25/BH24),"")</f>
        <v/>
      </c>
      <c r="BI27" s="61" t="s">
        <v>5</v>
      </c>
      <c r="BK27" s="18" t="str">
        <f t="shared" si="0"/>
        <v xml:space="preserve">     External branches length ratio</v>
      </c>
      <c r="BL27" s="11">
        <f t="shared" si="1"/>
        <v>22</v>
      </c>
      <c r="BM27" s="24">
        <f t="shared" si="2"/>
        <v>0.63636363636363635</v>
      </c>
      <c r="BN27" s="25" t="str">
        <f t="shared" si="3"/>
        <v>–</v>
      </c>
      <c r="BO27" s="26">
        <f t="shared" si="4"/>
        <v>0.80281690140845074</v>
      </c>
      <c r="BP27" s="117" t="str">
        <f t="shared" si="5"/>
        <v/>
      </c>
      <c r="BQ27" s="118" t="s">
        <v>5</v>
      </c>
      <c r="BR27" s="119" t="str">
        <f t="shared" si="7"/>
        <v/>
      </c>
      <c r="BS27" s="53">
        <f t="shared" si="8"/>
        <v>0.70537904899282722</v>
      </c>
      <c r="BT27" s="120" t="s">
        <v>5</v>
      </c>
      <c r="BU27" s="25">
        <f t="shared" si="10"/>
        <v>4.4576541976194678E-2</v>
      </c>
      <c r="BV27" s="121" t="s">
        <v>5</v>
      </c>
      <c r="BW27" s="25"/>
      <c r="BX27" s="118"/>
    </row>
    <row r="28" spans="1:76" x14ac:dyDescent="0.2">
      <c r="A28" s="27" t="s">
        <v>29</v>
      </c>
      <c r="B28" s="17">
        <v>13.8</v>
      </c>
      <c r="C28" s="61">
        <f t="shared" si="123"/>
        <v>39.316239316239319</v>
      </c>
      <c r="D28" s="17">
        <v>18.8</v>
      </c>
      <c r="E28" s="61">
        <f t="shared" ref="E28:E30" si="179">IF(AND((D28&gt;0),(D$7&gt;0)),(D28/D$7*100),"")</f>
        <v>44.339622641509436</v>
      </c>
      <c r="F28" s="17">
        <v>27.4</v>
      </c>
      <c r="G28" s="61">
        <f t="shared" ref="G28:G30" si="180">IF(AND((F28&gt;0),(F$7&gt;0)),(F28/F$7*100),"")</f>
        <v>52.793834296724476</v>
      </c>
      <c r="H28" s="17">
        <v>27.6</v>
      </c>
      <c r="I28" s="61">
        <f t="shared" ref="I28:I30" si="181">IF(AND((H28&gt;0),(H$7&gt;0)),(H28/H$7*100),"")</f>
        <v>50.549450549450547</v>
      </c>
      <c r="J28" s="17">
        <v>23.3</v>
      </c>
      <c r="K28" s="61">
        <f t="shared" ref="K28:K30" si="182">IF(AND((J28&gt;0),(J$7&gt;0)),(J28/J$7*100),"")</f>
        <v>48.541666666666664</v>
      </c>
      <c r="L28" s="17">
        <v>22.7</v>
      </c>
      <c r="M28" s="61">
        <f t="shared" ref="M28:M30" si="183">IF(AND((L28&gt;0),(L$7&gt;0)),(L28/L$7*100),"")</f>
        <v>49.455337690631808</v>
      </c>
      <c r="N28" s="17">
        <v>23.9</v>
      </c>
      <c r="O28" s="61">
        <f t="shared" ref="O28:O30" si="184">IF(AND((N28&gt;0),(N$7&gt;0)),(N28/N$7*100),"")</f>
        <v>49.585062240663895</v>
      </c>
      <c r="P28" s="17"/>
      <c r="Q28" s="61" t="str">
        <f t="shared" ref="Q28:Q30" si="185">IF(AND((P28&gt;0),(P$7&gt;0)),(P28/P$7*100),"")</f>
        <v/>
      </c>
      <c r="R28" s="17">
        <v>12.6</v>
      </c>
      <c r="S28" s="61">
        <f t="shared" ref="S28:S30" si="186">IF(AND((R28&gt;0),(R$7&gt;0)),(R28/R$7*100),"")</f>
        <v>44.680851063829785</v>
      </c>
      <c r="T28" s="17">
        <v>13</v>
      </c>
      <c r="U28" s="61">
        <f t="shared" ref="U28:U30" si="187">IF(AND((T28&gt;0),(T$7&gt;0)),(T28/T$7*100),"")</f>
        <v>45.138888888888893</v>
      </c>
      <c r="V28" s="17">
        <v>12.3</v>
      </c>
      <c r="W28" s="61">
        <f t="shared" ref="W28:W30" si="188">IF(AND((V28&gt;0),(V$7&gt;0)),(V28/V$7*100),"")</f>
        <v>43.61702127659575</v>
      </c>
      <c r="X28" s="17">
        <v>14</v>
      </c>
      <c r="Y28" s="61">
        <f t="shared" ref="Y28:Y30" si="189">IF(AND((X28&gt;0),(X$7&gt;0)),(X28/X$7*100),"")</f>
        <v>48.44290657439447</v>
      </c>
      <c r="Z28" s="17">
        <v>12.5</v>
      </c>
      <c r="AA28" s="61">
        <f t="shared" ref="AA28:AA30" si="190">IF(AND((Z28&gt;0),(Z$7&gt;0)),(Z28/Z$7*100),"")</f>
        <v>44.014084507042256</v>
      </c>
      <c r="AB28" s="17">
        <v>21.6</v>
      </c>
      <c r="AC28" s="61">
        <f t="shared" ref="AC28:AC30" si="191">IF(AND((AB28&gt;0),(AB$7&gt;0)),(AB28/AB$7*100),"")</f>
        <v>47.058823529411768</v>
      </c>
      <c r="AD28" s="17">
        <v>25.4</v>
      </c>
      <c r="AE28" s="61">
        <f t="shared" ref="AE28:AE30" si="192">IF(AND((AD28&gt;0),(AD$7&gt;0)),(AD28/AD$7*100),"")</f>
        <v>46.863468634686342</v>
      </c>
      <c r="AF28" s="17">
        <v>25.6</v>
      </c>
      <c r="AG28" s="61">
        <f t="shared" ref="AG28:AG30" si="193">IF(AND((AF28&gt;0),(AF$7&gt;0)),(AF28/AF$7*100),"")</f>
        <v>50.196078431372548</v>
      </c>
      <c r="AH28" s="17">
        <v>25</v>
      </c>
      <c r="AI28" s="61">
        <f t="shared" ref="AI28:AI30" si="194">IF(AND((AH28&gt;0),(AH$7&gt;0)),(AH28/AH$7*100),"")</f>
        <v>51.975051975051976</v>
      </c>
      <c r="AJ28" s="17">
        <v>17.3</v>
      </c>
      <c r="AK28" s="61">
        <f t="shared" ref="AK28:AK30" si="195">IF(AND((AJ28&gt;0),(AJ$7&gt;0)),(AJ28/AJ$7*100),"")</f>
        <v>47.658402203856753</v>
      </c>
      <c r="AL28" s="17">
        <v>19.7</v>
      </c>
      <c r="AM28" s="61">
        <f t="shared" ref="AM28:AM30" si="196">IF(AND((AL28&gt;0),(AL$7&gt;0)),(AL28/AL$7*100),"")</f>
        <v>52.533333333333331</v>
      </c>
      <c r="AN28" s="17">
        <v>11.7</v>
      </c>
      <c r="AO28" s="61">
        <f t="shared" ref="AO28:AO30" si="197">IF(AND((AN28&gt;0),(AN$7&gt;0)),(AN28/AN$7*100),"")</f>
        <v>42.238267148014444</v>
      </c>
      <c r="AP28" s="17">
        <v>15.6</v>
      </c>
      <c r="AQ28" s="61">
        <f t="shared" ref="AQ28:AQ30" si="198">IF(AND((AP28&gt;0),(AP$7&gt;0)),(AP28/AP$7*100),"")</f>
        <v>42.391304347826093</v>
      </c>
      <c r="AR28" s="17">
        <v>18.600000000000001</v>
      </c>
      <c r="AS28" s="61">
        <f t="shared" ref="AS28:AS30" si="199">IF(AND((AR28&gt;0),(AR$7&gt;0)),(AR28/AR$7*100),"")</f>
        <v>47.938144329896915</v>
      </c>
      <c r="AT28" s="17">
        <v>27.6</v>
      </c>
      <c r="AU28" s="61">
        <f t="shared" ref="AU28:AU30" si="200">IF(AND((AT28&gt;0),(AT$7&gt;0)),(AT28/AT$7*100),"")</f>
        <v>49.110320284697508</v>
      </c>
      <c r="AV28" s="17">
        <v>13.8</v>
      </c>
      <c r="AW28" s="61">
        <v>39.316239316239319</v>
      </c>
      <c r="AX28" s="17"/>
      <c r="AY28" s="61" t="str">
        <f t="shared" ref="AY28:AY30" si="201">IF(AND((AX28&gt;0),(AX$7&gt;0)),(AX28/AX$7*100),"")</f>
        <v/>
      </c>
      <c r="AZ28" s="17"/>
      <c r="BA28" s="61" t="str">
        <f t="shared" ref="BA28:BA30" si="202">IF(AND((AZ28&gt;0),(AZ$7&gt;0)),(AZ28/AZ$7*100),"")</f>
        <v/>
      </c>
      <c r="BB28" s="17"/>
      <c r="BC28" s="61" t="str">
        <f t="shared" ref="BC28:BC30" si="203">IF(AND((BB28&gt;0),(BB$7&gt;0)),(BB28/BB$7*100),"")</f>
        <v/>
      </c>
      <c r="BD28" s="17"/>
      <c r="BE28" s="61" t="str">
        <f t="shared" ref="BE28:BE30" si="204">IF(AND((BD28&gt;0),(BD$7&gt;0)),(BD28/BD$7*100),"")</f>
        <v/>
      </c>
      <c r="BF28" s="17"/>
      <c r="BG28" s="61" t="str">
        <f t="shared" ref="BG28:BG30" si="205">IF(AND((BF28&gt;0),(BF$7&gt;0)),(BF28/BF$7*100),"")</f>
        <v/>
      </c>
      <c r="BH28" s="17"/>
      <c r="BI28" s="61" t="str">
        <f t="shared" ref="BI28:BI30" si="206">IF(AND((BH28&gt;0),(BH$7&gt;0)),(BH28/BH$7*100),"")</f>
        <v/>
      </c>
      <c r="BK28" s="18" t="str">
        <f t="shared" si="0"/>
        <v xml:space="preserve">     Internal primary branch</v>
      </c>
      <c r="BL28" s="11">
        <f t="shared" si="1"/>
        <v>23</v>
      </c>
      <c r="BM28" s="4">
        <f t="shared" si="2"/>
        <v>11.7</v>
      </c>
      <c r="BN28" s="40" t="str">
        <f t="shared" si="3"/>
        <v>–</v>
      </c>
      <c r="BO28" s="6">
        <f t="shared" si="4"/>
        <v>27.6</v>
      </c>
      <c r="BP28" s="51">
        <f t="shared" si="5"/>
        <v>39.316239316239319</v>
      </c>
      <c r="BQ28" s="7" t="str">
        <f t="shared" si="6"/>
        <v>–</v>
      </c>
      <c r="BR28" s="52">
        <f t="shared" si="7"/>
        <v>52.793834296724476</v>
      </c>
      <c r="BS28" s="46">
        <f t="shared" si="8"/>
        <v>19.295652173913048</v>
      </c>
      <c r="BT28" s="8">
        <f t="shared" si="9"/>
        <v>46.858886923783665</v>
      </c>
      <c r="BU28" s="5">
        <f t="shared" si="10"/>
        <v>5.6871048922396295</v>
      </c>
      <c r="BV28" s="9">
        <f t="shared" si="11"/>
        <v>3.8877817017627168</v>
      </c>
      <c r="BW28" s="5"/>
      <c r="BX28" s="7"/>
    </row>
    <row r="29" spans="1:76" x14ac:dyDescent="0.2">
      <c r="A29" s="27" t="s">
        <v>30</v>
      </c>
      <c r="B29" s="17">
        <v>10.8</v>
      </c>
      <c r="C29" s="61">
        <f t="shared" si="123"/>
        <v>30.76923076923077</v>
      </c>
      <c r="D29" s="17">
        <v>14.9</v>
      </c>
      <c r="E29" s="61">
        <f t="shared" si="179"/>
        <v>35.141509433962263</v>
      </c>
      <c r="F29" s="17">
        <v>21</v>
      </c>
      <c r="G29" s="61">
        <f t="shared" si="180"/>
        <v>40.462427745664741</v>
      </c>
      <c r="H29" s="17">
        <v>19.7</v>
      </c>
      <c r="I29" s="61">
        <f t="shared" si="181"/>
        <v>36.08058608058608</v>
      </c>
      <c r="J29" s="17">
        <v>15.7</v>
      </c>
      <c r="K29" s="61">
        <f t="shared" si="182"/>
        <v>32.708333333333336</v>
      </c>
      <c r="L29" s="17">
        <v>15.4</v>
      </c>
      <c r="M29" s="61">
        <f t="shared" si="183"/>
        <v>33.551198257080614</v>
      </c>
      <c r="N29" s="17">
        <v>15.7</v>
      </c>
      <c r="O29" s="61">
        <f t="shared" si="184"/>
        <v>32.572614107883815</v>
      </c>
      <c r="P29" s="17">
        <v>9.5</v>
      </c>
      <c r="Q29" s="61">
        <f t="shared" si="185"/>
        <v>35.055350553505534</v>
      </c>
      <c r="R29" s="17">
        <v>8.8000000000000007</v>
      </c>
      <c r="S29" s="61">
        <f t="shared" si="186"/>
        <v>31.205673758865249</v>
      </c>
      <c r="T29" s="17">
        <v>9.1999999999999993</v>
      </c>
      <c r="U29" s="61">
        <f t="shared" si="187"/>
        <v>31.944444444444443</v>
      </c>
      <c r="V29" s="17">
        <v>8.8000000000000007</v>
      </c>
      <c r="W29" s="61">
        <f t="shared" si="188"/>
        <v>31.205673758865249</v>
      </c>
      <c r="X29" s="17">
        <v>9.3000000000000007</v>
      </c>
      <c r="Y29" s="61">
        <f t="shared" si="189"/>
        <v>32.179930795847753</v>
      </c>
      <c r="Z29" s="17">
        <v>9.3000000000000007</v>
      </c>
      <c r="AA29" s="61">
        <f t="shared" si="190"/>
        <v>32.74647887323944</v>
      </c>
      <c r="AB29" s="17">
        <v>14.5</v>
      </c>
      <c r="AC29" s="61">
        <f t="shared" si="191"/>
        <v>31.590413943355124</v>
      </c>
      <c r="AD29" s="17">
        <v>18.899999999999999</v>
      </c>
      <c r="AE29" s="61">
        <f t="shared" si="192"/>
        <v>34.870848708487081</v>
      </c>
      <c r="AF29" s="17"/>
      <c r="AG29" s="61" t="str">
        <f t="shared" si="193"/>
        <v/>
      </c>
      <c r="AH29" s="17">
        <v>16.899999999999999</v>
      </c>
      <c r="AI29" s="61">
        <f t="shared" si="194"/>
        <v>35.13513513513513</v>
      </c>
      <c r="AJ29" s="17">
        <v>11.4</v>
      </c>
      <c r="AK29" s="61">
        <f t="shared" si="195"/>
        <v>31.404958677685951</v>
      </c>
      <c r="AL29" s="17"/>
      <c r="AM29" s="61" t="str">
        <f t="shared" si="196"/>
        <v/>
      </c>
      <c r="AN29" s="17">
        <v>9</v>
      </c>
      <c r="AO29" s="61">
        <f t="shared" si="197"/>
        <v>32.490974729241877</v>
      </c>
      <c r="AP29" s="17">
        <v>11.9</v>
      </c>
      <c r="AQ29" s="61">
        <f t="shared" si="198"/>
        <v>32.336956521739133</v>
      </c>
      <c r="AR29" s="17">
        <v>12.3</v>
      </c>
      <c r="AS29" s="61">
        <f t="shared" si="199"/>
        <v>31.701030927835056</v>
      </c>
      <c r="AT29" s="17">
        <v>18.7</v>
      </c>
      <c r="AU29" s="61">
        <f t="shared" si="200"/>
        <v>33.274021352313163</v>
      </c>
      <c r="AV29" s="17">
        <v>10.8</v>
      </c>
      <c r="AW29" s="61">
        <v>30.76923076923077</v>
      </c>
      <c r="AX29" s="17"/>
      <c r="AY29" s="61" t="str">
        <f t="shared" si="201"/>
        <v/>
      </c>
      <c r="AZ29" s="17"/>
      <c r="BA29" s="61" t="str">
        <f t="shared" si="202"/>
        <v/>
      </c>
      <c r="BB29" s="17"/>
      <c r="BC29" s="61" t="str">
        <f t="shared" si="203"/>
        <v/>
      </c>
      <c r="BD29" s="17"/>
      <c r="BE29" s="61" t="str">
        <f t="shared" si="204"/>
        <v/>
      </c>
      <c r="BF29" s="17"/>
      <c r="BG29" s="61" t="str">
        <f t="shared" si="205"/>
        <v/>
      </c>
      <c r="BH29" s="17"/>
      <c r="BI29" s="61" t="str">
        <f t="shared" si="206"/>
        <v/>
      </c>
      <c r="BK29" s="18" t="str">
        <f t="shared" si="0"/>
        <v xml:space="preserve">     Internal base + secondary branch</v>
      </c>
      <c r="BL29" s="11">
        <f t="shared" si="1"/>
        <v>22</v>
      </c>
      <c r="BM29" s="4">
        <f t="shared" si="2"/>
        <v>8.8000000000000007</v>
      </c>
      <c r="BN29" s="40" t="str">
        <f t="shared" si="3"/>
        <v>–</v>
      </c>
      <c r="BO29" s="6">
        <f t="shared" si="4"/>
        <v>21</v>
      </c>
      <c r="BP29" s="51">
        <f t="shared" si="5"/>
        <v>30.76923076923077</v>
      </c>
      <c r="BQ29" s="7" t="str">
        <f t="shared" si="6"/>
        <v>–</v>
      </c>
      <c r="BR29" s="52">
        <f t="shared" si="7"/>
        <v>40.462427745664741</v>
      </c>
      <c r="BS29" s="46">
        <f t="shared" si="8"/>
        <v>13.295454545454549</v>
      </c>
      <c r="BT29" s="8">
        <f t="shared" si="9"/>
        <v>33.145319212615114</v>
      </c>
      <c r="BU29" s="5">
        <f t="shared" si="10"/>
        <v>3.9938616320461939</v>
      </c>
      <c r="BV29" s="9">
        <f t="shared" si="11"/>
        <v>2.261365940250931</v>
      </c>
      <c r="BW29" s="5"/>
      <c r="BX29" s="7"/>
    </row>
    <row r="30" spans="1:76" x14ac:dyDescent="0.2">
      <c r="A30" s="27" t="s">
        <v>31</v>
      </c>
      <c r="B30" s="17">
        <v>6.2</v>
      </c>
      <c r="C30" s="61">
        <f t="shared" si="123"/>
        <v>17.663817663817664</v>
      </c>
      <c r="D30" s="17">
        <v>7.3</v>
      </c>
      <c r="E30" s="61">
        <f t="shared" si="179"/>
        <v>17.216981132075471</v>
      </c>
      <c r="F30" s="17">
        <v>7.1</v>
      </c>
      <c r="G30" s="61">
        <f t="shared" si="180"/>
        <v>13.680154142581888</v>
      </c>
      <c r="H30" s="17">
        <v>20.100000000000001</v>
      </c>
      <c r="I30" s="61">
        <f t="shared" si="181"/>
        <v>36.813186813186817</v>
      </c>
      <c r="J30" s="17"/>
      <c r="K30" s="61" t="str">
        <f t="shared" si="182"/>
        <v/>
      </c>
      <c r="L30" s="17"/>
      <c r="M30" s="61" t="str">
        <f t="shared" si="183"/>
        <v/>
      </c>
      <c r="N30" s="17"/>
      <c r="O30" s="61" t="str">
        <f t="shared" si="184"/>
        <v/>
      </c>
      <c r="P30" s="17">
        <v>3.2</v>
      </c>
      <c r="Q30" s="61">
        <f t="shared" si="185"/>
        <v>11.808118081180812</v>
      </c>
      <c r="R30" s="17">
        <v>3.8</v>
      </c>
      <c r="S30" s="61">
        <f t="shared" si="186"/>
        <v>13.475177304964539</v>
      </c>
      <c r="T30" s="17">
        <v>4.4000000000000004</v>
      </c>
      <c r="U30" s="61">
        <f t="shared" si="187"/>
        <v>15.277777777777779</v>
      </c>
      <c r="V30" s="17">
        <v>3.5</v>
      </c>
      <c r="W30" s="61">
        <f t="shared" si="188"/>
        <v>12.411347517730496</v>
      </c>
      <c r="X30" s="17">
        <v>4</v>
      </c>
      <c r="Y30" s="61">
        <f t="shared" si="189"/>
        <v>13.84083044982699</v>
      </c>
      <c r="Z30" s="17">
        <v>4.2</v>
      </c>
      <c r="AA30" s="61">
        <f t="shared" si="190"/>
        <v>14.7887323943662</v>
      </c>
      <c r="AB30" s="17">
        <v>7.8</v>
      </c>
      <c r="AC30" s="61">
        <f t="shared" si="191"/>
        <v>16.993464052287582</v>
      </c>
      <c r="AD30" s="17">
        <v>9.3000000000000007</v>
      </c>
      <c r="AE30" s="61">
        <f t="shared" si="192"/>
        <v>17.158671586715869</v>
      </c>
      <c r="AF30" s="17"/>
      <c r="AG30" s="61" t="str">
        <f t="shared" si="193"/>
        <v/>
      </c>
      <c r="AH30" s="17">
        <v>9.6</v>
      </c>
      <c r="AI30" s="61">
        <f t="shared" si="194"/>
        <v>19.958419958419956</v>
      </c>
      <c r="AJ30" s="17">
        <v>5.8</v>
      </c>
      <c r="AK30" s="61">
        <f t="shared" si="195"/>
        <v>15.977961432506888</v>
      </c>
      <c r="AL30" s="17">
        <v>6.8</v>
      </c>
      <c r="AM30" s="61">
        <f t="shared" si="196"/>
        <v>18.133333333333333</v>
      </c>
      <c r="AN30" s="17"/>
      <c r="AO30" s="61" t="str">
        <f t="shared" si="197"/>
        <v/>
      </c>
      <c r="AP30" s="17">
        <v>5.9</v>
      </c>
      <c r="AQ30" s="61">
        <f t="shared" si="198"/>
        <v>16.032608695652176</v>
      </c>
      <c r="AR30" s="17"/>
      <c r="AS30" s="61" t="str">
        <f t="shared" si="199"/>
        <v/>
      </c>
      <c r="AT30" s="17">
        <v>8.6</v>
      </c>
      <c r="AU30" s="61">
        <f t="shared" si="200"/>
        <v>15.302491103202845</v>
      </c>
      <c r="AV30" s="17">
        <v>6.2</v>
      </c>
      <c r="AW30" s="61">
        <v>17.663817663817664</v>
      </c>
      <c r="AX30" s="17"/>
      <c r="AY30" s="61" t="str">
        <f t="shared" si="201"/>
        <v/>
      </c>
      <c r="AZ30" s="17"/>
      <c r="BA30" s="61" t="str">
        <f t="shared" si="202"/>
        <v/>
      </c>
      <c r="BB30" s="17"/>
      <c r="BC30" s="61" t="str">
        <f t="shared" si="203"/>
        <v/>
      </c>
      <c r="BD30" s="17"/>
      <c r="BE30" s="61" t="str">
        <f t="shared" si="204"/>
        <v/>
      </c>
      <c r="BF30" s="17"/>
      <c r="BG30" s="61" t="str">
        <f t="shared" si="205"/>
        <v/>
      </c>
      <c r="BH30" s="17"/>
      <c r="BI30" s="61" t="str">
        <f t="shared" si="206"/>
        <v/>
      </c>
      <c r="BK30" s="18" t="str">
        <f t="shared" si="0"/>
        <v xml:space="preserve">     Internal spur</v>
      </c>
      <c r="BL30" s="11">
        <f t="shared" si="1"/>
        <v>18</v>
      </c>
      <c r="BM30" s="4">
        <f t="shared" si="2"/>
        <v>3.2</v>
      </c>
      <c r="BN30" s="40" t="str">
        <f t="shared" si="3"/>
        <v>–</v>
      </c>
      <c r="BO30" s="6">
        <f t="shared" si="4"/>
        <v>20.100000000000001</v>
      </c>
      <c r="BP30" s="51">
        <f t="shared" si="5"/>
        <v>11.808118081180812</v>
      </c>
      <c r="BQ30" s="7" t="str">
        <f t="shared" si="6"/>
        <v>–</v>
      </c>
      <c r="BR30" s="52">
        <f t="shared" si="7"/>
        <v>36.813186813186817</v>
      </c>
      <c r="BS30" s="46">
        <f t="shared" si="8"/>
        <v>6.8777777777777773</v>
      </c>
      <c r="BT30" s="8">
        <f t="shared" si="9"/>
        <v>16.899827283524719</v>
      </c>
      <c r="BU30" s="5">
        <f t="shared" si="10"/>
        <v>3.8439494939994101</v>
      </c>
      <c r="BV30" s="9">
        <f t="shared" si="11"/>
        <v>5.4098343061753402</v>
      </c>
      <c r="BW30" s="5"/>
      <c r="BX30" s="7"/>
    </row>
    <row r="31" spans="1:76" x14ac:dyDescent="0.2">
      <c r="A31" s="27" t="s">
        <v>83</v>
      </c>
      <c r="B31" s="71">
        <f>IF(AND((B29&gt;0),(B28&gt;0)),(B29/B28),"")</f>
        <v>0.78260869565217395</v>
      </c>
      <c r="C31" s="61" t="s">
        <v>5</v>
      </c>
      <c r="D31" s="71">
        <f t="shared" ref="D31" si="207">IF(AND((D29&gt;0),(D28&gt;0)),(D29/D28),"")</f>
        <v>0.79255319148936165</v>
      </c>
      <c r="E31" s="61" t="s">
        <v>5</v>
      </c>
      <c r="F31" s="71">
        <f t="shared" ref="F31" si="208">IF(AND((F29&gt;0),(F28&gt;0)),(F29/F28),"")</f>
        <v>0.76642335766423364</v>
      </c>
      <c r="G31" s="61" t="s">
        <v>5</v>
      </c>
      <c r="H31" s="71">
        <f t="shared" ref="H31" si="209">IF(AND((H29&gt;0),(H28&gt;0)),(H29/H28),"")</f>
        <v>0.71376811594202894</v>
      </c>
      <c r="I31" s="61" t="s">
        <v>5</v>
      </c>
      <c r="J31" s="71">
        <f t="shared" ref="J31" si="210">IF(AND((J29&gt;0),(J28&gt;0)),(J29/J28),"")</f>
        <v>0.67381974248927035</v>
      </c>
      <c r="K31" s="61" t="s">
        <v>5</v>
      </c>
      <c r="L31" s="71">
        <f t="shared" ref="L31" si="211">IF(AND((L29&gt;0),(L28&gt;0)),(L29/L28),"")</f>
        <v>0.67841409691629961</v>
      </c>
      <c r="M31" s="61" t="s">
        <v>5</v>
      </c>
      <c r="N31" s="71">
        <f t="shared" ref="N31" si="212">IF(AND((N29&gt;0),(N28&gt;0)),(N29/N28),"")</f>
        <v>0.65690376569037656</v>
      </c>
      <c r="O31" s="61" t="s">
        <v>5</v>
      </c>
      <c r="P31" s="71" t="str">
        <f t="shared" ref="P31" si="213">IF(AND((P29&gt;0),(P28&gt;0)),(P29/P28),"")</f>
        <v/>
      </c>
      <c r="Q31" s="61" t="s">
        <v>5</v>
      </c>
      <c r="R31" s="71">
        <f t="shared" ref="R31" si="214">IF(AND((R29&gt;0),(R28&gt;0)),(R29/R28),"")</f>
        <v>0.69841269841269848</v>
      </c>
      <c r="S31" s="61" t="s">
        <v>5</v>
      </c>
      <c r="T31" s="71">
        <f t="shared" ref="T31" si="215">IF(AND((T29&gt;0),(T28&gt;0)),(T29/T28),"")</f>
        <v>0.70769230769230762</v>
      </c>
      <c r="U31" s="61" t="s">
        <v>5</v>
      </c>
      <c r="V31" s="71">
        <f t="shared" ref="V31" si="216">IF(AND((V29&gt;0),(V28&gt;0)),(V29/V28),"")</f>
        <v>0.71544715447154472</v>
      </c>
      <c r="W31" s="61" t="s">
        <v>5</v>
      </c>
      <c r="X31" s="71">
        <f t="shared" ref="X31" si="217">IF(AND((X29&gt;0),(X28&gt;0)),(X29/X28),"")</f>
        <v>0.66428571428571437</v>
      </c>
      <c r="Y31" s="61" t="s">
        <v>5</v>
      </c>
      <c r="Z31" s="71">
        <f t="shared" ref="Z31" si="218">IF(AND((Z29&gt;0),(Z28&gt;0)),(Z29/Z28),"")</f>
        <v>0.74400000000000011</v>
      </c>
      <c r="AA31" s="61" t="s">
        <v>5</v>
      </c>
      <c r="AB31" s="71">
        <f t="shared" ref="AB31" si="219">IF(AND((AB29&gt;0),(AB28&gt;0)),(AB29/AB28),"")</f>
        <v>0.67129629629629628</v>
      </c>
      <c r="AC31" s="61" t="s">
        <v>5</v>
      </c>
      <c r="AD31" s="71">
        <f t="shared" ref="AD31" si="220">IF(AND((AD29&gt;0),(AD28&gt;0)),(AD29/AD28),"")</f>
        <v>0.74409448818897639</v>
      </c>
      <c r="AE31" s="61" t="s">
        <v>5</v>
      </c>
      <c r="AF31" s="71" t="str">
        <f>IF(AND((AF29&gt;0),(AF28&gt;0)),(AF29/AF28),"")</f>
        <v/>
      </c>
      <c r="AG31" s="61" t="s">
        <v>5</v>
      </c>
      <c r="AH31" s="71">
        <f t="shared" ref="AH31" si="221">IF(AND((AH29&gt;0),(AH28&gt;0)),(AH29/AH28),"")</f>
        <v>0.67599999999999993</v>
      </c>
      <c r="AI31" s="61" t="s">
        <v>5</v>
      </c>
      <c r="AJ31" s="71">
        <f t="shared" ref="AJ31" si="222">IF(AND((AJ29&gt;0),(AJ28&gt;0)),(AJ29/AJ28),"")</f>
        <v>0.65895953757225434</v>
      </c>
      <c r="AK31" s="61" t="s">
        <v>5</v>
      </c>
      <c r="AL31" s="71" t="str">
        <f t="shared" ref="AL31" si="223">IF(AND((AL29&gt;0),(AL28&gt;0)),(AL29/AL28),"")</f>
        <v/>
      </c>
      <c r="AM31" s="61" t="s">
        <v>5</v>
      </c>
      <c r="AN31" s="71">
        <f t="shared" ref="AN31" si="224">IF(AND((AN29&gt;0),(AN28&gt;0)),(AN29/AN28),"")</f>
        <v>0.76923076923076927</v>
      </c>
      <c r="AO31" s="61" t="s">
        <v>5</v>
      </c>
      <c r="AP31" s="71">
        <f t="shared" ref="AP31" si="225">IF(AND((AP29&gt;0),(AP28&gt;0)),(AP29/AP28),"")</f>
        <v>0.76282051282051289</v>
      </c>
      <c r="AQ31" s="61" t="s">
        <v>5</v>
      </c>
      <c r="AR31" s="71">
        <f t="shared" ref="AR31" si="226">IF(AND((AR29&gt;0),(AR28&gt;0)),(AR29/AR28),"")</f>
        <v>0.66129032258064513</v>
      </c>
      <c r="AS31" s="61" t="s">
        <v>5</v>
      </c>
      <c r="AT31" s="71">
        <f t="shared" ref="AT31" si="227">IF(AND((AT29&gt;0),(AT28&gt;0)),(AT29/AT28),"")</f>
        <v>0.67753623188405787</v>
      </c>
      <c r="AU31" s="61" t="s">
        <v>5</v>
      </c>
      <c r="AV31" s="71">
        <v>0.78260869565217395</v>
      </c>
      <c r="AW31" s="61" t="s">
        <v>5</v>
      </c>
      <c r="AX31" s="71" t="str">
        <f t="shared" ref="AX31" si="228">IF(AND((AX29&gt;0),(AX28&gt;0)),(AX29/AX28),"")</f>
        <v/>
      </c>
      <c r="AY31" s="61" t="s">
        <v>5</v>
      </c>
      <c r="AZ31" s="71" t="str">
        <f t="shared" ref="AZ31" si="229">IF(AND((AZ29&gt;0),(AZ28&gt;0)),(AZ29/AZ28),"")</f>
        <v/>
      </c>
      <c r="BA31" s="61" t="s">
        <v>5</v>
      </c>
      <c r="BB31" s="71" t="str">
        <f t="shared" ref="BB31" si="230">IF(AND((BB29&gt;0),(BB28&gt;0)),(BB29/BB28),"")</f>
        <v/>
      </c>
      <c r="BC31" s="61" t="s">
        <v>5</v>
      </c>
      <c r="BD31" s="71" t="str">
        <f t="shared" ref="BD31" si="231">IF(AND((BD29&gt;0),(BD28&gt;0)),(BD29/BD28),"")</f>
        <v/>
      </c>
      <c r="BE31" s="61" t="s">
        <v>5</v>
      </c>
      <c r="BF31" s="71" t="str">
        <f t="shared" ref="BF31" si="232">IF(AND((BF29&gt;0),(BF28&gt;0)),(BF29/BF28),"")</f>
        <v/>
      </c>
      <c r="BG31" s="61" t="s">
        <v>5</v>
      </c>
      <c r="BH31" s="71" t="str">
        <f t="shared" ref="BH31" si="233">IF(AND((BH29&gt;0),(BH28&gt;0)),(BH29/BH28),"")</f>
        <v/>
      </c>
      <c r="BI31" s="61" t="s">
        <v>5</v>
      </c>
      <c r="BK31" s="18" t="str">
        <f t="shared" si="0"/>
        <v xml:space="preserve">     Internal branches length ratio</v>
      </c>
      <c r="BL31" s="11">
        <f t="shared" si="1"/>
        <v>21</v>
      </c>
      <c r="BM31" s="24">
        <f t="shared" si="2"/>
        <v>0.65690376569037656</v>
      </c>
      <c r="BN31" s="25" t="str">
        <f t="shared" si="3"/>
        <v>–</v>
      </c>
      <c r="BO31" s="26">
        <f t="shared" si="4"/>
        <v>0.79255319148936165</v>
      </c>
      <c r="BP31" s="117" t="str">
        <f t="shared" si="5"/>
        <v/>
      </c>
      <c r="BQ31" s="118" t="s">
        <v>5</v>
      </c>
      <c r="BR31" s="119" t="str">
        <f t="shared" si="7"/>
        <v/>
      </c>
      <c r="BS31" s="53">
        <f t="shared" si="8"/>
        <v>0.71419836642531898</v>
      </c>
      <c r="BT31" s="120" t="s">
        <v>5</v>
      </c>
      <c r="BU31" s="25">
        <f t="shared" si="10"/>
        <v>4.7367723624922288E-2</v>
      </c>
      <c r="BV31" s="121" t="s">
        <v>5</v>
      </c>
      <c r="BW31" s="25"/>
      <c r="BX31" s="118"/>
    </row>
    <row r="32" spans="1:76" x14ac:dyDescent="0.2">
      <c r="A32" s="16" t="s">
        <v>24</v>
      </c>
      <c r="B32" s="28"/>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74"/>
      <c r="AF32" s="28"/>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74"/>
      <c r="BK32" s="18" t="str">
        <f t="shared" si="0"/>
        <v>Claw 3 lengths</v>
      </c>
      <c r="BL32" s="11"/>
      <c r="BM32" s="4"/>
      <c r="BN32" s="40"/>
      <c r="BO32" s="6"/>
      <c r="BP32" s="51"/>
      <c r="BQ32" s="7"/>
      <c r="BR32" s="52"/>
      <c r="BS32" s="46"/>
      <c r="BT32" s="8"/>
      <c r="BU32" s="5"/>
      <c r="BV32" s="9"/>
      <c r="BW32" s="5"/>
      <c r="BX32" s="7"/>
    </row>
    <row r="33" spans="1:76" x14ac:dyDescent="0.2">
      <c r="A33" s="27" t="s">
        <v>26</v>
      </c>
      <c r="B33" s="17">
        <v>13.7</v>
      </c>
      <c r="C33" s="61">
        <f t="shared" ref="C33:C39" si="234">IF(AND((B33&gt;0),(B$7&gt;0)),(B33/B$7*100),"")</f>
        <v>39.03133903133903</v>
      </c>
      <c r="D33" s="17">
        <v>20.6</v>
      </c>
      <c r="E33" s="61">
        <f t="shared" ref="E33:E35" si="235">IF(AND((D33&gt;0),(D$7&gt;0)),(D33/D$7*100),"")</f>
        <v>48.584905660377366</v>
      </c>
      <c r="F33" s="17">
        <v>25.9</v>
      </c>
      <c r="G33" s="61">
        <f t="shared" ref="G33:G35" si="236">IF(AND((F33&gt;0),(F$7&gt;0)),(F33/F$7*100),"")</f>
        <v>49.903660886319848</v>
      </c>
      <c r="H33" s="17">
        <v>26.9</v>
      </c>
      <c r="I33" s="61">
        <f t="shared" ref="I33:I35" si="237">IF(AND((H33&gt;0),(H$7&gt;0)),(H33/H$7*100),"")</f>
        <v>49.267399267399263</v>
      </c>
      <c r="J33" s="17">
        <v>23.8</v>
      </c>
      <c r="K33" s="61">
        <f t="shared" ref="K33:K35" si="238">IF(AND((J33&gt;0),(J$7&gt;0)),(J33/J$7*100),"")</f>
        <v>49.583333333333336</v>
      </c>
      <c r="L33" s="17">
        <v>24.3</v>
      </c>
      <c r="M33" s="61">
        <f t="shared" ref="M33:M35" si="239">IF(AND((L33&gt;0),(L$7&gt;0)),(L33/L$7*100),"")</f>
        <v>52.941176470588239</v>
      </c>
      <c r="N33" s="17">
        <v>24</v>
      </c>
      <c r="O33" s="61">
        <f t="shared" ref="O33:O35" si="240">IF(AND((N33&gt;0),(N$7&gt;0)),(N33/N$7*100),"")</f>
        <v>49.792531120331944</v>
      </c>
      <c r="P33" s="17"/>
      <c r="Q33" s="61" t="str">
        <f t="shared" ref="Q33:Q35" si="241">IF(AND((P33&gt;0),(P$7&gt;0)),(P33/P$7*100),"")</f>
        <v/>
      </c>
      <c r="R33" s="17">
        <v>13.1</v>
      </c>
      <c r="S33" s="61">
        <f t="shared" ref="S33:S35" si="242">IF(AND((R33&gt;0),(R$7&gt;0)),(R33/R$7*100),"")</f>
        <v>46.453900709219859</v>
      </c>
      <c r="T33" s="17">
        <v>14.3</v>
      </c>
      <c r="U33" s="61">
        <f t="shared" ref="U33:U35" si="243">IF(AND((T33&gt;0),(T$7&gt;0)),(T33/T$7*100),"")</f>
        <v>49.652777777777779</v>
      </c>
      <c r="V33" s="17">
        <v>13.8</v>
      </c>
      <c r="W33" s="61">
        <f t="shared" ref="W33:W35" si="244">IF(AND((V33&gt;0),(V$7&gt;0)),(V33/V$7*100),"")</f>
        <v>48.936170212765958</v>
      </c>
      <c r="X33" s="17"/>
      <c r="Y33" s="61" t="str">
        <f t="shared" ref="Y33:Y35" si="245">IF(AND((X33&gt;0),(X$7&gt;0)),(X33/X$7*100),"")</f>
        <v/>
      </c>
      <c r="Z33" s="17">
        <v>14</v>
      </c>
      <c r="AA33" s="61">
        <f t="shared" ref="AA33:AA35" si="246">IF(AND((Z33&gt;0),(Z$7&gt;0)),(Z33/Z$7*100),"")</f>
        <v>49.295774647887328</v>
      </c>
      <c r="AB33" s="17"/>
      <c r="AC33" s="61" t="str">
        <f t="shared" ref="AC33:AC35" si="247">IF(AND((AB33&gt;0),(AB$7&gt;0)),(AB33/AB$7*100),"")</f>
        <v/>
      </c>
      <c r="AD33" s="17">
        <v>27.7</v>
      </c>
      <c r="AE33" s="61">
        <f t="shared" ref="AE33:AE35" si="248">IF(AND((AD33&gt;0),(AD$7&gt;0)),(AD33/AD$7*100),"")</f>
        <v>51.107011070110694</v>
      </c>
      <c r="AF33" s="17"/>
      <c r="AG33" s="61" t="str">
        <f t="shared" ref="AG33:AG35" si="249">IF(AND((AF33&gt;0),(AF$7&gt;0)),(AF33/AF$7*100),"")</f>
        <v/>
      </c>
      <c r="AH33" s="17">
        <v>25.6</v>
      </c>
      <c r="AI33" s="61">
        <f t="shared" ref="AI33:AI35" si="250">IF(AND((AH33&gt;0),(AH$7&gt;0)),(AH33/AH$7*100),"")</f>
        <v>53.222453222453225</v>
      </c>
      <c r="AJ33" s="17"/>
      <c r="AK33" s="61" t="str">
        <f t="shared" ref="AK33:AK35" si="251">IF(AND((AJ33&gt;0),(AJ$7&gt;0)),(AJ33/AJ$7*100),"")</f>
        <v/>
      </c>
      <c r="AL33" s="17">
        <v>20.2</v>
      </c>
      <c r="AM33" s="61">
        <f t="shared" ref="AM33:AM35" si="252">IF(AND((AL33&gt;0),(AL$7&gt;0)),(AL33/AL$7*100),"")</f>
        <v>53.86666666666666</v>
      </c>
      <c r="AN33" s="17">
        <v>13.8</v>
      </c>
      <c r="AO33" s="61">
        <f t="shared" ref="AO33:AO35" si="253">IF(AND((AN33&gt;0),(AN$7&gt;0)),(AN33/AN$7*100),"")</f>
        <v>49.81949458483755</v>
      </c>
      <c r="AP33" s="17">
        <v>16.2</v>
      </c>
      <c r="AQ33" s="61">
        <f t="shared" ref="AQ33:AQ35" si="254">IF(AND((AP33&gt;0),(AP$7&gt;0)),(AP33/AP$7*100),"")</f>
        <v>44.021739130434781</v>
      </c>
      <c r="AR33" s="17">
        <v>19</v>
      </c>
      <c r="AS33" s="61">
        <f t="shared" ref="AS33:AS35" si="255">IF(AND((AR33&gt;0),(AR$7&gt;0)),(AR33/AR$7*100),"")</f>
        <v>48.969072164948457</v>
      </c>
      <c r="AT33" s="17">
        <v>27.1</v>
      </c>
      <c r="AU33" s="61">
        <f t="shared" ref="AU33:AU35" si="256">IF(AND((AT33&gt;0),(AT$7&gt;0)),(AT33/AT$7*100),"")</f>
        <v>48.220640569395016</v>
      </c>
      <c r="AV33" s="17">
        <v>13.7</v>
      </c>
      <c r="AW33" s="61">
        <v>39.03133903133903</v>
      </c>
      <c r="AX33" s="17"/>
      <c r="AY33" s="61" t="str">
        <f t="shared" ref="AY33:AY35" si="257">IF(AND((AX33&gt;0),(AX$7&gt;0)),(AX33/AX$7*100),"")</f>
        <v/>
      </c>
      <c r="AZ33" s="17"/>
      <c r="BA33" s="61" t="str">
        <f t="shared" ref="BA33:BA35" si="258">IF(AND((AZ33&gt;0),(AZ$7&gt;0)),(AZ33/AZ$7*100),"")</f>
        <v/>
      </c>
      <c r="BB33" s="17"/>
      <c r="BC33" s="61" t="str">
        <f t="shared" ref="BC33:BC35" si="259">IF(AND((BB33&gt;0),(BB$7&gt;0)),(BB33/BB$7*100),"")</f>
        <v/>
      </c>
      <c r="BD33" s="17"/>
      <c r="BE33" s="61" t="str">
        <f t="shared" ref="BE33:BE35" si="260">IF(AND((BD33&gt;0),(BD$7&gt;0)),(BD33/BD$7*100),"")</f>
        <v/>
      </c>
      <c r="BF33" s="17"/>
      <c r="BG33" s="61" t="str">
        <f t="shared" ref="BG33:BG35" si="261">IF(AND((BF33&gt;0),(BF$7&gt;0)),(BF33/BF$7*100),"")</f>
        <v/>
      </c>
      <c r="BH33" s="17"/>
      <c r="BI33" s="61" t="str">
        <f t="shared" ref="BI33:BI35" si="262">IF(AND((BH33&gt;0),(BH$7&gt;0)),(BH33/BH$7*100),"")</f>
        <v/>
      </c>
      <c r="BK33" s="18" t="str">
        <f t="shared" si="0"/>
        <v xml:space="preserve">     External primary branch</v>
      </c>
      <c r="BL33" s="11">
        <f t="shared" si="1"/>
        <v>19</v>
      </c>
      <c r="BM33" s="4">
        <f t="shared" si="2"/>
        <v>13.1</v>
      </c>
      <c r="BN33" s="40" t="str">
        <f t="shared" si="3"/>
        <v>–</v>
      </c>
      <c r="BO33" s="6">
        <f t="shared" si="4"/>
        <v>27.7</v>
      </c>
      <c r="BP33" s="51">
        <f t="shared" si="5"/>
        <v>39.03133903133903</v>
      </c>
      <c r="BQ33" s="7" t="str">
        <f t="shared" si="6"/>
        <v>–</v>
      </c>
      <c r="BR33" s="52">
        <f t="shared" si="7"/>
        <v>53.86666666666666</v>
      </c>
      <c r="BS33" s="46">
        <f t="shared" si="8"/>
        <v>19.878947368421052</v>
      </c>
      <c r="BT33" s="8">
        <f t="shared" si="9"/>
        <v>48.510599239869755</v>
      </c>
      <c r="BU33" s="5">
        <f t="shared" si="10"/>
        <v>5.5793845685472041</v>
      </c>
      <c r="BV33" s="9">
        <f t="shared" si="11"/>
        <v>4.0192293137407278</v>
      </c>
      <c r="BW33" s="5"/>
      <c r="BX33" s="7"/>
    </row>
    <row r="34" spans="1:76" x14ac:dyDescent="0.2">
      <c r="A34" s="27" t="s">
        <v>27</v>
      </c>
      <c r="B34" s="17">
        <v>11.9</v>
      </c>
      <c r="C34" s="61">
        <f t="shared" si="234"/>
        <v>33.903133903133906</v>
      </c>
      <c r="D34" s="17">
        <v>15.54</v>
      </c>
      <c r="E34" s="61">
        <f t="shared" si="235"/>
        <v>36.650943396226417</v>
      </c>
      <c r="F34" s="17">
        <v>16.899999999999999</v>
      </c>
      <c r="G34" s="61">
        <f t="shared" si="236"/>
        <v>32.562620423892099</v>
      </c>
      <c r="H34" s="17">
        <v>21.9</v>
      </c>
      <c r="I34" s="61">
        <f t="shared" si="237"/>
        <v>40.109890109890109</v>
      </c>
      <c r="J34" s="17">
        <v>15.2</v>
      </c>
      <c r="K34" s="61">
        <f t="shared" si="238"/>
        <v>31.666666666666664</v>
      </c>
      <c r="L34" s="17">
        <v>15.6</v>
      </c>
      <c r="M34" s="61">
        <f t="shared" si="239"/>
        <v>33.986928104575163</v>
      </c>
      <c r="N34" s="17">
        <v>16.100000000000001</v>
      </c>
      <c r="O34" s="61">
        <f t="shared" si="240"/>
        <v>33.402489626556019</v>
      </c>
      <c r="P34" s="17">
        <v>9.9</v>
      </c>
      <c r="Q34" s="61">
        <f t="shared" si="241"/>
        <v>36.531365313653133</v>
      </c>
      <c r="R34" s="17">
        <v>9.4</v>
      </c>
      <c r="S34" s="61">
        <f t="shared" si="242"/>
        <v>33.333333333333336</v>
      </c>
      <c r="T34" s="17">
        <v>10.1</v>
      </c>
      <c r="U34" s="61">
        <f t="shared" si="243"/>
        <v>35.069444444444443</v>
      </c>
      <c r="V34" s="17">
        <v>9.6</v>
      </c>
      <c r="W34" s="61">
        <f t="shared" si="244"/>
        <v>34.042553191489361</v>
      </c>
      <c r="X34" s="17">
        <v>10.199999999999999</v>
      </c>
      <c r="Y34" s="61">
        <f t="shared" si="245"/>
        <v>35.294117647058819</v>
      </c>
      <c r="Z34" s="17">
        <v>9.8000000000000007</v>
      </c>
      <c r="AA34" s="61">
        <f t="shared" si="246"/>
        <v>34.507042253521128</v>
      </c>
      <c r="AB34" s="17">
        <v>15.5</v>
      </c>
      <c r="AC34" s="61">
        <f t="shared" si="247"/>
        <v>33.769063180827885</v>
      </c>
      <c r="AD34" s="17">
        <v>20.9</v>
      </c>
      <c r="AE34" s="61">
        <f t="shared" si="248"/>
        <v>38.560885608856083</v>
      </c>
      <c r="AF34" s="17">
        <v>17.5</v>
      </c>
      <c r="AG34" s="61">
        <f t="shared" si="249"/>
        <v>34.313725490196077</v>
      </c>
      <c r="AH34" s="17">
        <v>18.5</v>
      </c>
      <c r="AI34" s="61">
        <f t="shared" si="250"/>
        <v>38.46153846153846</v>
      </c>
      <c r="AJ34" s="17">
        <v>13.1</v>
      </c>
      <c r="AK34" s="61">
        <f t="shared" si="251"/>
        <v>36.088154269972456</v>
      </c>
      <c r="AL34" s="17">
        <v>14.7</v>
      </c>
      <c r="AM34" s="61">
        <f t="shared" si="252"/>
        <v>39.199999999999996</v>
      </c>
      <c r="AN34" s="17">
        <v>8.8000000000000007</v>
      </c>
      <c r="AO34" s="61">
        <f t="shared" si="253"/>
        <v>31.768953068592058</v>
      </c>
      <c r="AP34" s="17">
        <v>11.9</v>
      </c>
      <c r="AQ34" s="61">
        <f t="shared" si="254"/>
        <v>32.336956521739133</v>
      </c>
      <c r="AR34" s="17">
        <v>13.4</v>
      </c>
      <c r="AS34" s="61">
        <f t="shared" si="255"/>
        <v>34.536082474226809</v>
      </c>
      <c r="AT34" s="17">
        <v>19.5</v>
      </c>
      <c r="AU34" s="61">
        <f t="shared" si="256"/>
        <v>34.697508896797153</v>
      </c>
      <c r="AV34" s="17">
        <v>11.9</v>
      </c>
      <c r="AW34" s="61">
        <v>33.903133903133906</v>
      </c>
      <c r="AX34" s="17"/>
      <c r="AY34" s="61" t="str">
        <f t="shared" si="257"/>
        <v/>
      </c>
      <c r="AZ34" s="17"/>
      <c r="BA34" s="61" t="str">
        <f t="shared" si="258"/>
        <v/>
      </c>
      <c r="BB34" s="17"/>
      <c r="BC34" s="61" t="str">
        <f t="shared" si="259"/>
        <v/>
      </c>
      <c r="BD34" s="17"/>
      <c r="BE34" s="61" t="str">
        <f t="shared" si="260"/>
        <v/>
      </c>
      <c r="BF34" s="17"/>
      <c r="BG34" s="61" t="str">
        <f t="shared" si="261"/>
        <v/>
      </c>
      <c r="BH34" s="17"/>
      <c r="BI34" s="61" t="str">
        <f t="shared" si="262"/>
        <v/>
      </c>
      <c r="BK34" s="18" t="str">
        <f t="shared" si="0"/>
        <v xml:space="preserve">     External base + secondary branch</v>
      </c>
      <c r="BL34" s="11">
        <f t="shared" si="1"/>
        <v>24</v>
      </c>
      <c r="BM34" s="4">
        <f t="shared" si="2"/>
        <v>8.8000000000000007</v>
      </c>
      <c r="BN34" s="40" t="str">
        <f t="shared" si="3"/>
        <v>–</v>
      </c>
      <c r="BO34" s="6">
        <f t="shared" si="4"/>
        <v>21.9</v>
      </c>
      <c r="BP34" s="51">
        <f t="shared" si="5"/>
        <v>31.666666666666664</v>
      </c>
      <c r="BQ34" s="7" t="str">
        <f t="shared" si="6"/>
        <v>–</v>
      </c>
      <c r="BR34" s="52">
        <f t="shared" si="7"/>
        <v>40.109890109890109</v>
      </c>
      <c r="BS34" s="46">
        <f t="shared" si="8"/>
        <v>14.076666666666663</v>
      </c>
      <c r="BT34" s="8">
        <f t="shared" si="9"/>
        <v>34.945688762096694</v>
      </c>
      <c r="BU34" s="5">
        <f t="shared" si="10"/>
        <v>3.8483228042612483</v>
      </c>
      <c r="BV34" s="9">
        <f t="shared" si="11"/>
        <v>2.2982678511434509</v>
      </c>
      <c r="BW34" s="5"/>
      <c r="BX34" s="7"/>
    </row>
    <row r="35" spans="1:76" x14ac:dyDescent="0.2">
      <c r="A35" s="27" t="s">
        <v>28</v>
      </c>
      <c r="B35" s="17">
        <v>3.5</v>
      </c>
      <c r="C35" s="61">
        <f t="shared" si="234"/>
        <v>9.9715099715099722</v>
      </c>
      <c r="D35" s="17">
        <v>5.4</v>
      </c>
      <c r="E35" s="61">
        <f t="shared" si="235"/>
        <v>12.735849056603774</v>
      </c>
      <c r="F35" s="17">
        <v>8.6999999999999993</v>
      </c>
      <c r="G35" s="61">
        <f t="shared" si="236"/>
        <v>16.76300578034682</v>
      </c>
      <c r="H35" s="17"/>
      <c r="I35" s="61" t="str">
        <f t="shared" si="237"/>
        <v/>
      </c>
      <c r="J35" s="17"/>
      <c r="K35" s="61" t="str">
        <f t="shared" si="238"/>
        <v/>
      </c>
      <c r="L35" s="17"/>
      <c r="M35" s="61" t="str">
        <f t="shared" si="239"/>
        <v/>
      </c>
      <c r="N35" s="17">
        <v>6</v>
      </c>
      <c r="O35" s="61">
        <f t="shared" si="240"/>
        <v>12.448132780082986</v>
      </c>
      <c r="P35" s="17">
        <v>3.5</v>
      </c>
      <c r="Q35" s="61">
        <f t="shared" si="241"/>
        <v>12.915129151291513</v>
      </c>
      <c r="R35" s="17"/>
      <c r="S35" s="61" t="str">
        <f t="shared" si="242"/>
        <v/>
      </c>
      <c r="T35" s="17">
        <v>3.8</v>
      </c>
      <c r="U35" s="61">
        <f t="shared" si="243"/>
        <v>13.194444444444445</v>
      </c>
      <c r="V35" s="17">
        <v>3.8</v>
      </c>
      <c r="W35" s="61">
        <f t="shared" si="244"/>
        <v>13.475177304964539</v>
      </c>
      <c r="X35" s="17"/>
      <c r="Y35" s="61" t="str">
        <f t="shared" si="245"/>
        <v/>
      </c>
      <c r="Z35" s="17">
        <v>3.3</v>
      </c>
      <c r="AA35" s="61">
        <f t="shared" si="246"/>
        <v>11.619718309859154</v>
      </c>
      <c r="AB35" s="17">
        <v>6.5</v>
      </c>
      <c r="AC35" s="61">
        <f t="shared" si="247"/>
        <v>14.161220043572985</v>
      </c>
      <c r="AD35" s="17">
        <v>6.2</v>
      </c>
      <c r="AE35" s="61">
        <f t="shared" si="248"/>
        <v>11.43911439114391</v>
      </c>
      <c r="AF35" s="17">
        <v>7.6</v>
      </c>
      <c r="AG35" s="61">
        <f t="shared" si="249"/>
        <v>14.901960784313726</v>
      </c>
      <c r="AH35" s="17">
        <v>6.1</v>
      </c>
      <c r="AI35" s="61">
        <f t="shared" si="250"/>
        <v>12.68191268191268</v>
      </c>
      <c r="AJ35" s="17"/>
      <c r="AK35" s="61" t="str">
        <f t="shared" si="251"/>
        <v/>
      </c>
      <c r="AL35" s="17"/>
      <c r="AM35" s="61" t="str">
        <f t="shared" si="252"/>
        <v/>
      </c>
      <c r="AN35" s="17"/>
      <c r="AO35" s="61" t="str">
        <f t="shared" si="253"/>
        <v/>
      </c>
      <c r="AP35" s="17">
        <v>3.4</v>
      </c>
      <c r="AQ35" s="61">
        <f t="shared" si="254"/>
        <v>9.2391304347826093</v>
      </c>
      <c r="AR35" s="17"/>
      <c r="AS35" s="61" t="str">
        <f t="shared" si="255"/>
        <v/>
      </c>
      <c r="AT35" s="17">
        <v>7.3</v>
      </c>
      <c r="AU35" s="61">
        <f t="shared" si="256"/>
        <v>12.98932384341637</v>
      </c>
      <c r="AV35" s="17">
        <v>3.5</v>
      </c>
      <c r="AW35" s="61">
        <v>9.9715099715099722</v>
      </c>
      <c r="AX35" s="17"/>
      <c r="AY35" s="61" t="str">
        <f t="shared" si="257"/>
        <v/>
      </c>
      <c r="AZ35" s="17"/>
      <c r="BA35" s="61" t="str">
        <f t="shared" si="258"/>
        <v/>
      </c>
      <c r="BB35" s="17"/>
      <c r="BC35" s="61" t="str">
        <f t="shared" si="259"/>
        <v/>
      </c>
      <c r="BD35" s="17"/>
      <c r="BE35" s="61" t="str">
        <f t="shared" si="260"/>
        <v/>
      </c>
      <c r="BF35" s="17"/>
      <c r="BG35" s="61" t="str">
        <f t="shared" si="261"/>
        <v/>
      </c>
      <c r="BH35" s="17"/>
      <c r="BI35" s="61" t="str">
        <f t="shared" si="262"/>
        <v/>
      </c>
      <c r="BK35" s="18" t="str">
        <f t="shared" si="0"/>
        <v xml:space="preserve">     External spur</v>
      </c>
      <c r="BL35" s="11">
        <f t="shared" si="1"/>
        <v>15</v>
      </c>
      <c r="BM35" s="4">
        <f t="shared" si="2"/>
        <v>3.3</v>
      </c>
      <c r="BN35" s="40" t="str">
        <f t="shared" si="3"/>
        <v>–</v>
      </c>
      <c r="BO35" s="6">
        <f t="shared" si="4"/>
        <v>8.6999999999999993</v>
      </c>
      <c r="BP35" s="51">
        <f t="shared" si="5"/>
        <v>9.2391304347826093</v>
      </c>
      <c r="BQ35" s="7" t="str">
        <f t="shared" si="6"/>
        <v>–</v>
      </c>
      <c r="BR35" s="52">
        <f t="shared" si="7"/>
        <v>16.76300578034682</v>
      </c>
      <c r="BS35" s="46">
        <f t="shared" si="8"/>
        <v>5.24</v>
      </c>
      <c r="BT35" s="8">
        <f t="shared" si="9"/>
        <v>12.567142596650362</v>
      </c>
      <c r="BU35" s="5">
        <f t="shared" si="10"/>
        <v>1.8129691511046557</v>
      </c>
      <c r="BV35" s="9">
        <f t="shared" si="11"/>
        <v>1.9619821101685271</v>
      </c>
      <c r="BW35" s="5"/>
      <c r="BX35" s="7"/>
    </row>
    <row r="36" spans="1:76" x14ac:dyDescent="0.2">
      <c r="A36" s="27" t="s">
        <v>80</v>
      </c>
      <c r="B36" s="71">
        <f>IF(AND((B34&gt;0),(B33&gt;0)),(B34/B33),"")</f>
        <v>0.86861313868613144</v>
      </c>
      <c r="C36" s="61" t="s">
        <v>5</v>
      </c>
      <c r="D36" s="71">
        <f t="shared" ref="D36" si="263">IF(AND((D34&gt;0),(D33&gt;0)),(D34/D33),"")</f>
        <v>0.75436893203883482</v>
      </c>
      <c r="E36" s="61" t="s">
        <v>5</v>
      </c>
      <c r="F36" s="71">
        <f t="shared" ref="F36" si="264">IF(AND((F34&gt;0),(F33&gt;0)),(F34/F33),"")</f>
        <v>0.65250965250965254</v>
      </c>
      <c r="G36" s="61" t="s">
        <v>5</v>
      </c>
      <c r="H36" s="71">
        <f t="shared" ref="H36" si="265">IF(AND((H34&gt;0),(H33&gt;0)),(H34/H33),"")</f>
        <v>0.81412639405204457</v>
      </c>
      <c r="I36" s="61" t="s">
        <v>5</v>
      </c>
      <c r="J36" s="71">
        <f t="shared" ref="J36" si="266">IF(AND((J34&gt;0),(J33&gt;0)),(J34/J33),"")</f>
        <v>0.6386554621848739</v>
      </c>
      <c r="K36" s="61" t="s">
        <v>5</v>
      </c>
      <c r="L36" s="71">
        <f t="shared" ref="L36" si="267">IF(AND((L34&gt;0),(L33&gt;0)),(L34/L33),"")</f>
        <v>0.64197530864197527</v>
      </c>
      <c r="M36" s="61" t="s">
        <v>5</v>
      </c>
      <c r="N36" s="71">
        <f t="shared" ref="N36" si="268">IF(AND((N34&gt;0),(N33&gt;0)),(N34/N33),"")</f>
        <v>0.67083333333333339</v>
      </c>
      <c r="O36" s="61" t="s">
        <v>5</v>
      </c>
      <c r="P36" s="71" t="str">
        <f t="shared" ref="P36" si="269">IF(AND((P34&gt;0),(P33&gt;0)),(P34/P33),"")</f>
        <v/>
      </c>
      <c r="Q36" s="61" t="s">
        <v>5</v>
      </c>
      <c r="R36" s="71">
        <f t="shared" ref="R36" si="270">IF(AND((R34&gt;0),(R33&gt;0)),(R34/R33),"")</f>
        <v>0.71755725190839703</v>
      </c>
      <c r="S36" s="61" t="s">
        <v>5</v>
      </c>
      <c r="T36" s="71">
        <f t="shared" ref="T36" si="271">IF(AND((T34&gt;0),(T33&gt;0)),(T34/T33),"")</f>
        <v>0.70629370629370625</v>
      </c>
      <c r="U36" s="61" t="s">
        <v>5</v>
      </c>
      <c r="V36" s="71">
        <f t="shared" ref="V36" si="272">IF(AND((V34&gt;0),(V33&gt;0)),(V34/V33),"")</f>
        <v>0.69565217391304346</v>
      </c>
      <c r="W36" s="61" t="s">
        <v>5</v>
      </c>
      <c r="X36" s="71" t="str">
        <f t="shared" ref="X36" si="273">IF(AND((X34&gt;0),(X33&gt;0)),(X34/X33),"")</f>
        <v/>
      </c>
      <c r="Y36" s="61" t="s">
        <v>5</v>
      </c>
      <c r="Z36" s="71">
        <f t="shared" ref="Z36" si="274">IF(AND((Z34&gt;0),(Z33&gt;0)),(Z34/Z33),"")</f>
        <v>0.70000000000000007</v>
      </c>
      <c r="AA36" s="61" t="s">
        <v>5</v>
      </c>
      <c r="AB36" s="71" t="str">
        <f t="shared" ref="AB36" si="275">IF(AND((AB34&gt;0),(AB33&gt;0)),(AB34/AB33),"")</f>
        <v/>
      </c>
      <c r="AC36" s="61" t="s">
        <v>5</v>
      </c>
      <c r="AD36" s="71">
        <f t="shared" ref="AD36" si="276">IF(AND((AD34&gt;0),(AD33&gt;0)),(AD34/AD33),"")</f>
        <v>0.75451263537906132</v>
      </c>
      <c r="AE36" s="61" t="s">
        <v>5</v>
      </c>
      <c r="AF36" s="71" t="str">
        <f>IF(AND((AF34&gt;0),(AF33&gt;0)),(AF34/AF33),"")</f>
        <v/>
      </c>
      <c r="AG36" s="61" t="s">
        <v>5</v>
      </c>
      <c r="AH36" s="71">
        <f t="shared" ref="AH36" si="277">IF(AND((AH34&gt;0),(AH33&gt;0)),(AH34/AH33),"")</f>
        <v>0.72265625</v>
      </c>
      <c r="AI36" s="61" t="s">
        <v>5</v>
      </c>
      <c r="AJ36" s="71" t="str">
        <f t="shared" ref="AJ36" si="278">IF(AND((AJ34&gt;0),(AJ33&gt;0)),(AJ34/AJ33),"")</f>
        <v/>
      </c>
      <c r="AK36" s="61" t="s">
        <v>5</v>
      </c>
      <c r="AL36" s="71">
        <f t="shared" ref="AL36" si="279">IF(AND((AL34&gt;0),(AL33&gt;0)),(AL34/AL33),"")</f>
        <v>0.7277227722772277</v>
      </c>
      <c r="AM36" s="61" t="s">
        <v>5</v>
      </c>
      <c r="AN36" s="71">
        <f t="shared" ref="AN36" si="280">IF(AND((AN34&gt;0),(AN33&gt;0)),(AN34/AN33),"")</f>
        <v>0.63768115942028991</v>
      </c>
      <c r="AO36" s="61" t="s">
        <v>5</v>
      </c>
      <c r="AP36" s="71">
        <f t="shared" ref="AP36" si="281">IF(AND((AP34&gt;0),(AP33&gt;0)),(AP34/AP33),"")</f>
        <v>0.73456790123456794</v>
      </c>
      <c r="AQ36" s="61" t="s">
        <v>5</v>
      </c>
      <c r="AR36" s="71">
        <f t="shared" ref="AR36" si="282">IF(AND((AR34&gt;0),(AR33&gt;0)),(AR34/AR33),"")</f>
        <v>0.70526315789473681</v>
      </c>
      <c r="AS36" s="61" t="s">
        <v>5</v>
      </c>
      <c r="AT36" s="71">
        <f t="shared" ref="AT36" si="283">IF(AND((AT34&gt;0),(AT33&gt;0)),(AT34/AT33),"")</f>
        <v>0.71955719557195563</v>
      </c>
      <c r="AU36" s="61" t="s">
        <v>5</v>
      </c>
      <c r="AV36" s="71">
        <v>0.86861313868613144</v>
      </c>
      <c r="AW36" s="61" t="s">
        <v>5</v>
      </c>
      <c r="AX36" s="71" t="str">
        <f t="shared" ref="AX36" si="284">IF(AND((AX34&gt;0),(AX33&gt;0)),(AX34/AX33),"")</f>
        <v/>
      </c>
      <c r="AY36" s="61" t="s">
        <v>5</v>
      </c>
      <c r="AZ36" s="71" t="str">
        <f t="shared" ref="AZ36" si="285">IF(AND((AZ34&gt;0),(AZ33&gt;0)),(AZ34/AZ33),"")</f>
        <v/>
      </c>
      <c r="BA36" s="61" t="s">
        <v>5</v>
      </c>
      <c r="BB36" s="71" t="str">
        <f t="shared" ref="BB36" si="286">IF(AND((BB34&gt;0),(BB33&gt;0)),(BB34/BB33),"")</f>
        <v/>
      </c>
      <c r="BC36" s="61" t="s">
        <v>5</v>
      </c>
      <c r="BD36" s="71" t="str">
        <f t="shared" ref="BD36" si="287">IF(AND((BD34&gt;0),(BD33&gt;0)),(BD34/BD33),"")</f>
        <v/>
      </c>
      <c r="BE36" s="61" t="s">
        <v>5</v>
      </c>
      <c r="BF36" s="71" t="str">
        <f t="shared" ref="BF36" si="288">IF(AND((BF34&gt;0),(BF33&gt;0)),(BF34/BF33),"")</f>
        <v/>
      </c>
      <c r="BG36" s="61" t="s">
        <v>5</v>
      </c>
      <c r="BH36" s="71" t="str">
        <f t="shared" ref="BH36" si="289">IF(AND((BH34&gt;0),(BH33&gt;0)),(BH34/BH33),"")</f>
        <v/>
      </c>
      <c r="BI36" s="61" t="s">
        <v>5</v>
      </c>
      <c r="BK36" s="18" t="str">
        <f t="shared" si="0"/>
        <v xml:space="preserve">     External branches length ratio</v>
      </c>
      <c r="BL36" s="11">
        <f t="shared" si="1"/>
        <v>19</v>
      </c>
      <c r="BM36" s="24">
        <f t="shared" si="2"/>
        <v>0.63768115942028991</v>
      </c>
      <c r="BN36" s="25" t="str">
        <f t="shared" si="3"/>
        <v>–</v>
      </c>
      <c r="BO36" s="26">
        <f t="shared" si="4"/>
        <v>0.86861313868613144</v>
      </c>
      <c r="BP36" s="117" t="str">
        <f t="shared" si="5"/>
        <v/>
      </c>
      <c r="BQ36" s="118" t="s">
        <v>5</v>
      </c>
      <c r="BR36" s="119" t="str">
        <f t="shared" si="7"/>
        <v/>
      </c>
      <c r="BS36" s="53">
        <f t="shared" si="8"/>
        <v>0.72269260863294527</v>
      </c>
      <c r="BT36" s="120" t="s">
        <v>5</v>
      </c>
      <c r="BU36" s="25">
        <f t="shared" si="10"/>
        <v>6.8069622904076865E-2</v>
      </c>
      <c r="BV36" s="121" t="s">
        <v>5</v>
      </c>
      <c r="BW36" s="25"/>
      <c r="BX36" s="118"/>
    </row>
    <row r="37" spans="1:76" x14ac:dyDescent="0.2">
      <c r="A37" s="27" t="s">
        <v>29</v>
      </c>
      <c r="B37" s="17">
        <v>13.6</v>
      </c>
      <c r="C37" s="61">
        <f t="shared" si="234"/>
        <v>38.746438746438741</v>
      </c>
      <c r="D37" s="17">
        <v>18.399999999999999</v>
      </c>
      <c r="E37" s="61">
        <f t="shared" ref="E37:E39" si="290">IF(AND((D37&gt;0),(D$7&gt;0)),(D37/D$7*100),"")</f>
        <v>43.396226415094333</v>
      </c>
      <c r="F37" s="17">
        <v>24.7</v>
      </c>
      <c r="G37" s="61">
        <f t="shared" ref="G37:G39" si="291">IF(AND((F37&gt;0),(F$7&gt;0)),(F37/F$7*100),"")</f>
        <v>47.591522157996145</v>
      </c>
      <c r="H37" s="17">
        <v>27.2</v>
      </c>
      <c r="I37" s="61">
        <f t="shared" ref="I37:I39" si="292">IF(AND((H37&gt;0),(H$7&gt;0)),(H37/H$7*100),"")</f>
        <v>49.81684981684981</v>
      </c>
      <c r="J37" s="17">
        <v>24</v>
      </c>
      <c r="K37" s="61">
        <f t="shared" ref="K37:K39" si="293">IF(AND((J37&gt;0),(J$7&gt;0)),(J37/J$7*100),"")</f>
        <v>50</v>
      </c>
      <c r="L37" s="17">
        <v>23.5</v>
      </c>
      <c r="M37" s="61">
        <f t="shared" ref="M37:M39" si="294">IF(AND((L37&gt;0),(L$7&gt;0)),(L37/L$7*100),"")</f>
        <v>51.19825708061002</v>
      </c>
      <c r="N37" s="17">
        <v>24.4</v>
      </c>
      <c r="O37" s="61">
        <f t="shared" ref="O37:O39" si="295">IF(AND((N37&gt;0),(N$7&gt;0)),(N37/N$7*100),"")</f>
        <v>50.622406639004147</v>
      </c>
      <c r="P37" s="17">
        <v>13</v>
      </c>
      <c r="Q37" s="61">
        <f t="shared" ref="Q37:Q39" si="296">IF(AND((P37&gt;0),(P$7&gt;0)),(P37/P$7*100),"")</f>
        <v>47.97047970479705</v>
      </c>
      <c r="R37" s="17">
        <v>12.1</v>
      </c>
      <c r="S37" s="61">
        <f t="shared" ref="S37:S39" si="297">IF(AND((R37&gt;0),(R$7&gt;0)),(R37/R$7*100),"")</f>
        <v>42.907801418439718</v>
      </c>
      <c r="T37" s="17">
        <v>14</v>
      </c>
      <c r="U37" s="61">
        <f t="shared" ref="U37:U39" si="298">IF(AND((T37&gt;0),(T$7&gt;0)),(T37/T$7*100),"")</f>
        <v>48.611111111111107</v>
      </c>
      <c r="V37" s="17">
        <v>12.7</v>
      </c>
      <c r="W37" s="61">
        <f t="shared" ref="W37:W39" si="299">IF(AND((V37&gt;0),(V$7&gt;0)),(V37/V$7*100),"")</f>
        <v>45.035460992907801</v>
      </c>
      <c r="X37" s="17">
        <v>13.3</v>
      </c>
      <c r="Y37" s="61">
        <f t="shared" ref="Y37:Y39" si="300">IF(AND((X37&gt;0),(X$7&gt;0)),(X37/X$7*100),"")</f>
        <v>46.020761245674748</v>
      </c>
      <c r="Z37" s="17">
        <v>12.9</v>
      </c>
      <c r="AA37" s="61">
        <f t="shared" ref="AA37:AA39" si="301">IF(AND((Z37&gt;0),(Z$7&gt;0)),(Z37/Z$7*100),"")</f>
        <v>45.422535211267615</v>
      </c>
      <c r="AB37" s="17">
        <v>22.3</v>
      </c>
      <c r="AC37" s="61">
        <f t="shared" ref="AC37:AC39" si="302">IF(AND((AB37&gt;0),(AB$7&gt;0)),(AB37/AB$7*100),"")</f>
        <v>48.583877995642702</v>
      </c>
      <c r="AD37" s="17"/>
      <c r="AE37" s="61" t="str">
        <f t="shared" ref="AE37:AE39" si="303">IF(AND((AD37&gt;0),(AD$7&gt;0)),(AD37/AD$7*100),"")</f>
        <v/>
      </c>
      <c r="AF37" s="17">
        <v>25.3</v>
      </c>
      <c r="AG37" s="61">
        <f t="shared" ref="AG37:AG39" si="304">IF(AND((AF37&gt;0),(AF$7&gt;0)),(AF37/AF$7*100),"")</f>
        <v>49.607843137254903</v>
      </c>
      <c r="AH37" s="17">
        <v>24.8</v>
      </c>
      <c r="AI37" s="61">
        <f t="shared" ref="AI37:AI39" si="305">IF(AND((AH37&gt;0),(AH$7&gt;0)),(AH37/AH$7*100),"")</f>
        <v>51.559251559251564</v>
      </c>
      <c r="AJ37" s="17">
        <v>17.399999999999999</v>
      </c>
      <c r="AK37" s="61">
        <f t="shared" ref="AK37:AK39" si="306">IF(AND((AJ37&gt;0),(AJ$7&gt;0)),(AJ37/AJ$7*100),"")</f>
        <v>47.933884297520663</v>
      </c>
      <c r="AL37" s="17">
        <v>18.8</v>
      </c>
      <c r="AM37" s="61">
        <f t="shared" ref="AM37:AM39" si="307">IF(AND((AL37&gt;0),(AL$7&gt;0)),(AL37/AL$7*100),"")</f>
        <v>50.133333333333333</v>
      </c>
      <c r="AN37" s="17"/>
      <c r="AO37" s="61" t="str">
        <f t="shared" ref="AO37:AO39" si="308">IF(AND((AN37&gt;0),(AN$7&gt;0)),(AN37/AN$7*100),"")</f>
        <v/>
      </c>
      <c r="AP37" s="17">
        <v>16</v>
      </c>
      <c r="AQ37" s="61">
        <f t="shared" ref="AQ37:AQ39" si="309">IF(AND((AP37&gt;0),(AP$7&gt;0)),(AP37/AP$7*100),"")</f>
        <v>43.478260869565219</v>
      </c>
      <c r="AR37" s="17">
        <v>18.3</v>
      </c>
      <c r="AS37" s="61">
        <f t="shared" ref="AS37:AS39" si="310">IF(AND((AR37&gt;0),(AR$7&gt;0)),(AR37/AR$7*100),"")</f>
        <v>47.164948453608254</v>
      </c>
      <c r="AT37" s="17">
        <v>25.3</v>
      </c>
      <c r="AU37" s="61">
        <f t="shared" ref="AU37:AU39" si="311">IF(AND((AT37&gt;0),(AT$7&gt;0)),(AT37/AT$7*100),"")</f>
        <v>45.017793594306049</v>
      </c>
      <c r="AV37" s="17">
        <v>13.6</v>
      </c>
      <c r="AW37" s="61">
        <v>38.746438746438741</v>
      </c>
      <c r="AX37" s="17"/>
      <c r="AY37" s="61" t="str">
        <f t="shared" ref="AY37:AY39" si="312">IF(AND((AX37&gt;0),(AX$7&gt;0)),(AX37/AX$7*100),"")</f>
        <v/>
      </c>
      <c r="AZ37" s="17"/>
      <c r="BA37" s="61" t="str">
        <f t="shared" ref="BA37:BA39" si="313">IF(AND((AZ37&gt;0),(AZ$7&gt;0)),(AZ37/AZ$7*100),"")</f>
        <v/>
      </c>
      <c r="BB37" s="17"/>
      <c r="BC37" s="61" t="str">
        <f t="shared" ref="BC37:BC39" si="314">IF(AND((BB37&gt;0),(BB$7&gt;0)),(BB37/BB$7*100),"")</f>
        <v/>
      </c>
      <c r="BD37" s="17"/>
      <c r="BE37" s="61" t="str">
        <f t="shared" ref="BE37:BE39" si="315">IF(AND((BD37&gt;0),(BD$7&gt;0)),(BD37/BD$7*100),"")</f>
        <v/>
      </c>
      <c r="BF37" s="17"/>
      <c r="BG37" s="61" t="str">
        <f t="shared" ref="BG37:BG39" si="316">IF(AND((BF37&gt;0),(BF$7&gt;0)),(BF37/BF$7*100),"")</f>
        <v/>
      </c>
      <c r="BH37" s="17"/>
      <c r="BI37" s="61" t="str">
        <f t="shared" ref="BI37:BI39" si="317">IF(AND((BH37&gt;0),(BH$7&gt;0)),(BH37/BH$7*100),"")</f>
        <v/>
      </c>
      <c r="BK37" s="18" t="str">
        <f t="shared" si="0"/>
        <v xml:space="preserve">     Internal primary branch</v>
      </c>
      <c r="BL37" s="11">
        <f t="shared" si="1"/>
        <v>22</v>
      </c>
      <c r="BM37" s="4">
        <f t="shared" si="2"/>
        <v>12.1</v>
      </c>
      <c r="BN37" s="40" t="str">
        <f t="shared" si="3"/>
        <v>–</v>
      </c>
      <c r="BO37" s="6">
        <f t="shared" si="4"/>
        <v>27.2</v>
      </c>
      <c r="BP37" s="51">
        <f t="shared" si="5"/>
        <v>38.746438746438741</v>
      </c>
      <c r="BQ37" s="7" t="str">
        <f t="shared" si="6"/>
        <v>–</v>
      </c>
      <c r="BR37" s="52">
        <f t="shared" si="7"/>
        <v>51.559251559251564</v>
      </c>
      <c r="BS37" s="46">
        <f t="shared" si="8"/>
        <v>18.890909090909094</v>
      </c>
      <c r="BT37" s="8">
        <f t="shared" si="9"/>
        <v>46.798431023959665</v>
      </c>
      <c r="BU37" s="5">
        <f t="shared" si="10"/>
        <v>5.2850110682326648</v>
      </c>
      <c r="BV37" s="9">
        <f t="shared" si="11"/>
        <v>3.6586695745900966</v>
      </c>
      <c r="BW37" s="5"/>
      <c r="BX37" s="7"/>
    </row>
    <row r="38" spans="1:76" x14ac:dyDescent="0.2">
      <c r="A38" s="27" t="s">
        <v>30</v>
      </c>
      <c r="B38" s="17">
        <v>11.7</v>
      </c>
      <c r="C38" s="61">
        <f t="shared" si="234"/>
        <v>33.333333333333329</v>
      </c>
      <c r="D38" s="17">
        <v>15.1</v>
      </c>
      <c r="E38" s="61">
        <f t="shared" si="290"/>
        <v>35.613207547169814</v>
      </c>
      <c r="F38" s="17">
        <v>20.5</v>
      </c>
      <c r="G38" s="61">
        <f t="shared" si="291"/>
        <v>39.4990366088632</v>
      </c>
      <c r="H38" s="17">
        <v>19.600000000000001</v>
      </c>
      <c r="I38" s="61">
        <f t="shared" si="292"/>
        <v>35.897435897435898</v>
      </c>
      <c r="J38" s="17">
        <v>16</v>
      </c>
      <c r="K38" s="61">
        <f t="shared" si="293"/>
        <v>33.333333333333329</v>
      </c>
      <c r="L38" s="17">
        <v>15.7</v>
      </c>
      <c r="M38" s="61">
        <f t="shared" si="294"/>
        <v>34.204793028322442</v>
      </c>
      <c r="N38" s="17">
        <v>15.1</v>
      </c>
      <c r="O38" s="61">
        <f t="shared" si="295"/>
        <v>31.327800829875518</v>
      </c>
      <c r="P38" s="17">
        <v>9.4</v>
      </c>
      <c r="Q38" s="61">
        <f t="shared" si="296"/>
        <v>34.686346863468636</v>
      </c>
      <c r="R38" s="17">
        <v>8.6</v>
      </c>
      <c r="S38" s="61">
        <f t="shared" si="297"/>
        <v>30.49645390070922</v>
      </c>
      <c r="T38" s="17">
        <v>9.1</v>
      </c>
      <c r="U38" s="61">
        <f t="shared" si="298"/>
        <v>31.597222222222221</v>
      </c>
      <c r="V38" s="17">
        <v>9.1</v>
      </c>
      <c r="W38" s="61">
        <f t="shared" si="299"/>
        <v>32.269503546099294</v>
      </c>
      <c r="X38" s="17">
        <v>9.1999999999999993</v>
      </c>
      <c r="Y38" s="61">
        <f t="shared" si="300"/>
        <v>31.833910034602077</v>
      </c>
      <c r="Z38" s="17">
        <v>9.1</v>
      </c>
      <c r="AA38" s="61">
        <f t="shared" si="301"/>
        <v>32.04225352112676</v>
      </c>
      <c r="AB38" s="17"/>
      <c r="AC38" s="61" t="str">
        <f t="shared" si="302"/>
        <v/>
      </c>
      <c r="AD38" s="17">
        <v>18.2</v>
      </c>
      <c r="AE38" s="61">
        <f t="shared" si="303"/>
        <v>33.579335793357927</v>
      </c>
      <c r="AF38" s="17">
        <v>17.2</v>
      </c>
      <c r="AG38" s="61">
        <f t="shared" si="304"/>
        <v>33.725490196078425</v>
      </c>
      <c r="AH38" s="17">
        <v>16.8</v>
      </c>
      <c r="AI38" s="61">
        <f t="shared" si="305"/>
        <v>34.927234927234927</v>
      </c>
      <c r="AJ38" s="17"/>
      <c r="AK38" s="61" t="str">
        <f t="shared" si="306"/>
        <v/>
      </c>
      <c r="AL38" s="17"/>
      <c r="AM38" s="61" t="str">
        <f t="shared" si="307"/>
        <v/>
      </c>
      <c r="AN38" s="17">
        <v>9.1</v>
      </c>
      <c r="AO38" s="61">
        <f t="shared" si="308"/>
        <v>32.851985559566785</v>
      </c>
      <c r="AP38" s="17"/>
      <c r="AQ38" s="61" t="str">
        <f t="shared" si="309"/>
        <v/>
      </c>
      <c r="AR38" s="17"/>
      <c r="AS38" s="61" t="str">
        <f t="shared" si="310"/>
        <v/>
      </c>
      <c r="AT38" s="17">
        <v>20.100000000000001</v>
      </c>
      <c r="AU38" s="61">
        <f t="shared" si="311"/>
        <v>35.765124555160142</v>
      </c>
      <c r="AV38" s="17">
        <v>11.7</v>
      </c>
      <c r="AW38" s="61">
        <v>33.333333333333329</v>
      </c>
      <c r="AX38" s="17"/>
      <c r="AY38" s="61" t="str">
        <f t="shared" si="312"/>
        <v/>
      </c>
      <c r="AZ38" s="17"/>
      <c r="BA38" s="61" t="str">
        <f t="shared" si="313"/>
        <v/>
      </c>
      <c r="BB38" s="17"/>
      <c r="BC38" s="61" t="str">
        <f t="shared" si="314"/>
        <v/>
      </c>
      <c r="BD38" s="17"/>
      <c r="BE38" s="61" t="str">
        <f t="shared" si="315"/>
        <v/>
      </c>
      <c r="BF38" s="17"/>
      <c r="BG38" s="61" t="str">
        <f t="shared" si="316"/>
        <v/>
      </c>
      <c r="BH38" s="17"/>
      <c r="BI38" s="61" t="str">
        <f t="shared" si="317"/>
        <v/>
      </c>
      <c r="BK38" s="18" t="str">
        <f t="shared" si="0"/>
        <v xml:space="preserve">     Internal base + secondary branch</v>
      </c>
      <c r="BL38" s="11">
        <f t="shared" si="1"/>
        <v>19</v>
      </c>
      <c r="BM38" s="4">
        <f t="shared" si="2"/>
        <v>8.6</v>
      </c>
      <c r="BN38" s="40" t="str">
        <f t="shared" si="3"/>
        <v>–</v>
      </c>
      <c r="BO38" s="6">
        <f t="shared" si="4"/>
        <v>20.5</v>
      </c>
      <c r="BP38" s="51">
        <f t="shared" si="5"/>
        <v>30.49645390070922</v>
      </c>
      <c r="BQ38" s="7" t="str">
        <f t="shared" si="6"/>
        <v>–</v>
      </c>
      <c r="BR38" s="52">
        <f t="shared" si="7"/>
        <v>39.4990366088632</v>
      </c>
      <c r="BS38" s="46">
        <f t="shared" si="8"/>
        <v>13.752631578947366</v>
      </c>
      <c r="BT38" s="8">
        <f t="shared" si="9"/>
        <v>33.700901843752284</v>
      </c>
      <c r="BU38" s="5">
        <f t="shared" si="10"/>
        <v>4.3119173900884773</v>
      </c>
      <c r="BV38" s="9">
        <f t="shared" si="11"/>
        <v>2.092878884907925</v>
      </c>
      <c r="BW38" s="5"/>
      <c r="BX38" s="7"/>
    </row>
    <row r="39" spans="1:76" x14ac:dyDescent="0.2">
      <c r="A39" s="27" t="s">
        <v>31</v>
      </c>
      <c r="B39" s="17">
        <v>5.6</v>
      </c>
      <c r="C39" s="61">
        <f t="shared" si="234"/>
        <v>15.954415954415952</v>
      </c>
      <c r="D39" s="17">
        <v>7.1</v>
      </c>
      <c r="E39" s="61">
        <f t="shared" si="290"/>
        <v>16.745283018867923</v>
      </c>
      <c r="F39" s="17">
        <v>9.8000000000000007</v>
      </c>
      <c r="G39" s="61">
        <f t="shared" si="291"/>
        <v>18.882466281310215</v>
      </c>
      <c r="H39" s="17">
        <v>11</v>
      </c>
      <c r="I39" s="61">
        <f t="shared" si="292"/>
        <v>20.146520146520146</v>
      </c>
      <c r="J39" s="17">
        <v>8.8000000000000007</v>
      </c>
      <c r="K39" s="61">
        <f t="shared" si="293"/>
        <v>18.333333333333336</v>
      </c>
      <c r="L39" s="17"/>
      <c r="M39" s="61" t="str">
        <f t="shared" si="294"/>
        <v/>
      </c>
      <c r="N39" s="17">
        <v>6.7</v>
      </c>
      <c r="O39" s="61">
        <f t="shared" si="295"/>
        <v>13.900414937759336</v>
      </c>
      <c r="P39" s="17">
        <v>3.5</v>
      </c>
      <c r="Q39" s="61">
        <f t="shared" si="296"/>
        <v>12.915129151291513</v>
      </c>
      <c r="R39" s="17">
        <v>3.3</v>
      </c>
      <c r="S39" s="61">
        <f t="shared" si="297"/>
        <v>11.702127659574469</v>
      </c>
      <c r="T39" s="17">
        <v>3.9</v>
      </c>
      <c r="U39" s="61">
        <f t="shared" si="298"/>
        <v>13.541666666666666</v>
      </c>
      <c r="V39" s="17">
        <v>4.2</v>
      </c>
      <c r="W39" s="61">
        <f t="shared" si="299"/>
        <v>14.893617021276597</v>
      </c>
      <c r="X39" s="17">
        <v>4.3</v>
      </c>
      <c r="Y39" s="61">
        <f t="shared" si="300"/>
        <v>14.878892733564014</v>
      </c>
      <c r="Z39" s="17">
        <v>4.2</v>
      </c>
      <c r="AA39" s="61">
        <f t="shared" si="301"/>
        <v>14.7887323943662</v>
      </c>
      <c r="AB39" s="17">
        <v>8.1999999999999993</v>
      </c>
      <c r="AC39" s="61">
        <f t="shared" si="302"/>
        <v>17.864923747276688</v>
      </c>
      <c r="AD39" s="17">
        <v>9.1</v>
      </c>
      <c r="AE39" s="61">
        <f t="shared" si="303"/>
        <v>16.789667896678964</v>
      </c>
      <c r="AF39" s="17"/>
      <c r="AG39" s="61" t="str">
        <f t="shared" si="304"/>
        <v/>
      </c>
      <c r="AH39" s="17">
        <v>9.9</v>
      </c>
      <c r="AI39" s="61">
        <f t="shared" si="305"/>
        <v>20.582120582120584</v>
      </c>
      <c r="AJ39" s="17"/>
      <c r="AK39" s="61" t="str">
        <f t="shared" si="306"/>
        <v/>
      </c>
      <c r="AL39" s="17"/>
      <c r="AM39" s="61" t="str">
        <f t="shared" si="307"/>
        <v/>
      </c>
      <c r="AN39" s="17"/>
      <c r="AO39" s="61" t="str">
        <f t="shared" si="308"/>
        <v/>
      </c>
      <c r="AP39" s="17">
        <v>5.7</v>
      </c>
      <c r="AQ39" s="61">
        <f t="shared" si="309"/>
        <v>15.489130434782611</v>
      </c>
      <c r="AR39" s="17"/>
      <c r="AS39" s="61" t="str">
        <f t="shared" si="310"/>
        <v/>
      </c>
      <c r="AT39" s="17">
        <v>10.5</v>
      </c>
      <c r="AU39" s="61">
        <f t="shared" si="311"/>
        <v>18.683274021352311</v>
      </c>
      <c r="AV39" s="17">
        <v>5.6</v>
      </c>
      <c r="AW39" s="61">
        <v>15.954415954415952</v>
      </c>
      <c r="AX39" s="17"/>
      <c r="AY39" s="61" t="str">
        <f t="shared" si="312"/>
        <v/>
      </c>
      <c r="AZ39" s="17"/>
      <c r="BA39" s="61" t="str">
        <f t="shared" si="313"/>
        <v/>
      </c>
      <c r="BB39" s="17"/>
      <c r="BC39" s="61" t="str">
        <f t="shared" si="314"/>
        <v/>
      </c>
      <c r="BD39" s="17"/>
      <c r="BE39" s="61" t="str">
        <f t="shared" si="315"/>
        <v/>
      </c>
      <c r="BF39" s="17"/>
      <c r="BG39" s="61" t="str">
        <f t="shared" si="316"/>
        <v/>
      </c>
      <c r="BH39" s="17"/>
      <c r="BI39" s="61" t="str">
        <f t="shared" si="317"/>
        <v/>
      </c>
      <c r="BK39" s="18" t="str">
        <f t="shared" si="0"/>
        <v xml:space="preserve">     Internal spur</v>
      </c>
      <c r="BL39" s="11">
        <f t="shared" si="1"/>
        <v>18</v>
      </c>
      <c r="BM39" s="4">
        <f t="shared" si="2"/>
        <v>3.3</v>
      </c>
      <c r="BN39" s="40" t="str">
        <f t="shared" si="3"/>
        <v>–</v>
      </c>
      <c r="BO39" s="6">
        <f t="shared" si="4"/>
        <v>11</v>
      </c>
      <c r="BP39" s="51">
        <f t="shared" si="5"/>
        <v>11.702127659574469</v>
      </c>
      <c r="BQ39" s="7" t="str">
        <f t="shared" si="6"/>
        <v>–</v>
      </c>
      <c r="BR39" s="52">
        <f t="shared" si="7"/>
        <v>20.582120582120584</v>
      </c>
      <c r="BS39" s="46">
        <f t="shared" si="8"/>
        <v>6.7444444444444445</v>
      </c>
      <c r="BT39" s="8">
        <f t="shared" si="9"/>
        <v>16.224785107531858</v>
      </c>
      <c r="BU39" s="5">
        <f t="shared" si="10"/>
        <v>2.6194346543666116</v>
      </c>
      <c r="BV39" s="9">
        <f t="shared" si="11"/>
        <v>2.4916684610323707</v>
      </c>
      <c r="BW39" s="5"/>
      <c r="BX39" s="7"/>
    </row>
    <row r="40" spans="1:76" x14ac:dyDescent="0.2">
      <c r="A40" s="27" t="s">
        <v>83</v>
      </c>
      <c r="B40" s="71">
        <f>IF(AND((B38&gt;0),(B37&gt;0)),(B38/B37),"")</f>
        <v>0.86029411764705876</v>
      </c>
      <c r="C40" s="61" t="s">
        <v>5</v>
      </c>
      <c r="D40" s="71">
        <f t="shared" ref="D40" si="318">IF(AND((D38&gt;0),(D37&gt;0)),(D38/D37),"")</f>
        <v>0.82065217391304357</v>
      </c>
      <c r="E40" s="61" t="s">
        <v>5</v>
      </c>
      <c r="F40" s="71">
        <f t="shared" ref="F40" si="319">IF(AND((F38&gt;0),(F37&gt;0)),(F38/F37),"")</f>
        <v>0.82995951417004055</v>
      </c>
      <c r="G40" s="61" t="s">
        <v>5</v>
      </c>
      <c r="H40" s="71">
        <f t="shared" ref="H40" si="320">IF(AND((H38&gt;0),(H37&gt;0)),(H38/H37),"")</f>
        <v>0.72058823529411775</v>
      </c>
      <c r="I40" s="61" t="s">
        <v>5</v>
      </c>
      <c r="J40" s="71">
        <f t="shared" ref="J40" si="321">IF(AND((J38&gt;0),(J37&gt;0)),(J38/J37),"")</f>
        <v>0.66666666666666663</v>
      </c>
      <c r="K40" s="61" t="s">
        <v>5</v>
      </c>
      <c r="L40" s="71">
        <f t="shared" ref="L40" si="322">IF(AND((L38&gt;0),(L37&gt;0)),(L38/L37),"")</f>
        <v>0.66808510638297869</v>
      </c>
      <c r="M40" s="61" t="s">
        <v>5</v>
      </c>
      <c r="N40" s="71">
        <f t="shared" ref="N40" si="323">IF(AND((N38&gt;0),(N37&gt;0)),(N38/N37),"")</f>
        <v>0.61885245901639352</v>
      </c>
      <c r="O40" s="61" t="s">
        <v>5</v>
      </c>
      <c r="P40" s="71">
        <f t="shared" ref="P40" si="324">IF(AND((P38&gt;0),(P37&gt;0)),(P38/P37),"")</f>
        <v>0.72307692307692306</v>
      </c>
      <c r="Q40" s="61" t="s">
        <v>5</v>
      </c>
      <c r="R40" s="71">
        <f t="shared" ref="R40" si="325">IF(AND((R38&gt;0),(R37&gt;0)),(R38/R37),"")</f>
        <v>0.71074380165289253</v>
      </c>
      <c r="S40" s="61" t="s">
        <v>5</v>
      </c>
      <c r="T40" s="71">
        <f t="shared" ref="T40" si="326">IF(AND((T38&gt;0),(T37&gt;0)),(T38/T37),"")</f>
        <v>0.65</v>
      </c>
      <c r="U40" s="61" t="s">
        <v>5</v>
      </c>
      <c r="V40" s="71">
        <f t="shared" ref="V40" si="327">IF(AND((V38&gt;0),(V37&gt;0)),(V38/V37),"")</f>
        <v>0.7165354330708662</v>
      </c>
      <c r="W40" s="61" t="s">
        <v>5</v>
      </c>
      <c r="X40" s="71">
        <f t="shared" ref="X40" si="328">IF(AND((X38&gt;0),(X37&gt;0)),(X38/X37),"")</f>
        <v>0.69172932330827064</v>
      </c>
      <c r="Y40" s="61" t="s">
        <v>5</v>
      </c>
      <c r="Z40" s="71">
        <f t="shared" ref="Z40" si="329">IF(AND((Z38&gt;0),(Z37&gt;0)),(Z38/Z37),"")</f>
        <v>0.70542635658914721</v>
      </c>
      <c r="AA40" s="61" t="s">
        <v>5</v>
      </c>
      <c r="AB40" s="71" t="str">
        <f t="shared" ref="AB40" si="330">IF(AND((AB38&gt;0),(AB37&gt;0)),(AB38/AB37),"")</f>
        <v/>
      </c>
      <c r="AC40" s="61" t="s">
        <v>5</v>
      </c>
      <c r="AD40" s="71" t="str">
        <f t="shared" ref="AD40" si="331">IF(AND((AD38&gt;0),(AD37&gt;0)),(AD38/AD37),"")</f>
        <v/>
      </c>
      <c r="AE40" s="61" t="s">
        <v>5</v>
      </c>
      <c r="AF40" s="71">
        <f>IF(AND((AF38&gt;0),(AF37&gt;0)),(AF38/AF37),"")</f>
        <v>0.67984189723320154</v>
      </c>
      <c r="AG40" s="61" t="s">
        <v>5</v>
      </c>
      <c r="AH40" s="71">
        <f t="shared" ref="AH40" si="332">IF(AND((AH38&gt;0),(AH37&gt;0)),(AH38/AH37),"")</f>
        <v>0.67741935483870974</v>
      </c>
      <c r="AI40" s="61" t="s">
        <v>5</v>
      </c>
      <c r="AJ40" s="71" t="str">
        <f t="shared" ref="AJ40" si="333">IF(AND((AJ38&gt;0),(AJ37&gt;0)),(AJ38/AJ37),"")</f>
        <v/>
      </c>
      <c r="AK40" s="61" t="s">
        <v>5</v>
      </c>
      <c r="AL40" s="71" t="str">
        <f t="shared" ref="AL40" si="334">IF(AND((AL38&gt;0),(AL37&gt;0)),(AL38/AL37),"")</f>
        <v/>
      </c>
      <c r="AM40" s="61" t="s">
        <v>5</v>
      </c>
      <c r="AN40" s="71" t="str">
        <f t="shared" ref="AN40" si="335">IF(AND((AN38&gt;0),(AN37&gt;0)),(AN38/AN37),"")</f>
        <v/>
      </c>
      <c r="AO40" s="61" t="s">
        <v>5</v>
      </c>
      <c r="AP40" s="71" t="str">
        <f t="shared" ref="AP40" si="336">IF(AND((AP38&gt;0),(AP37&gt;0)),(AP38/AP37),"")</f>
        <v/>
      </c>
      <c r="AQ40" s="61" t="s">
        <v>5</v>
      </c>
      <c r="AR40" s="71" t="str">
        <f t="shared" ref="AR40" si="337">IF(AND((AR38&gt;0),(AR37&gt;0)),(AR38/AR37),"")</f>
        <v/>
      </c>
      <c r="AS40" s="61" t="s">
        <v>5</v>
      </c>
      <c r="AT40" s="71">
        <f t="shared" ref="AT40" si="338">IF(AND((AT38&gt;0),(AT37&gt;0)),(AT38/AT37),"")</f>
        <v>0.79446640316205541</v>
      </c>
      <c r="AU40" s="61" t="s">
        <v>5</v>
      </c>
      <c r="AV40" s="71">
        <v>0.86029411764705876</v>
      </c>
      <c r="AW40" s="61" t="s">
        <v>5</v>
      </c>
      <c r="AX40" s="71" t="str">
        <f t="shared" ref="AX40" si="339">IF(AND((AX38&gt;0),(AX37&gt;0)),(AX38/AX37),"")</f>
        <v/>
      </c>
      <c r="AY40" s="61" t="s">
        <v>5</v>
      </c>
      <c r="AZ40" s="71" t="str">
        <f t="shared" ref="AZ40" si="340">IF(AND((AZ38&gt;0),(AZ37&gt;0)),(AZ38/AZ37),"")</f>
        <v/>
      </c>
      <c r="BA40" s="61" t="s">
        <v>5</v>
      </c>
      <c r="BB40" s="71" t="str">
        <f t="shared" ref="BB40" si="341">IF(AND((BB38&gt;0),(BB37&gt;0)),(BB38/BB37),"")</f>
        <v/>
      </c>
      <c r="BC40" s="61" t="s">
        <v>5</v>
      </c>
      <c r="BD40" s="71" t="str">
        <f t="shared" ref="BD40" si="342">IF(AND((BD38&gt;0),(BD37&gt;0)),(BD38/BD37),"")</f>
        <v/>
      </c>
      <c r="BE40" s="61" t="s">
        <v>5</v>
      </c>
      <c r="BF40" s="71" t="str">
        <f t="shared" ref="BF40" si="343">IF(AND((BF38&gt;0),(BF37&gt;0)),(BF38/BF37),"")</f>
        <v/>
      </c>
      <c r="BG40" s="61" t="s">
        <v>5</v>
      </c>
      <c r="BH40" s="71" t="str">
        <f t="shared" ref="BH40" si="344">IF(AND((BH38&gt;0),(BH37&gt;0)),(BH38/BH37),"")</f>
        <v/>
      </c>
      <c r="BI40" s="61" t="s">
        <v>5</v>
      </c>
      <c r="BK40" s="18" t="str">
        <f t="shared" si="0"/>
        <v xml:space="preserve">     Internal branches length ratio</v>
      </c>
      <c r="BL40" s="11">
        <f t="shared" si="1"/>
        <v>17</v>
      </c>
      <c r="BM40" s="24">
        <f t="shared" si="2"/>
        <v>0.61885245901639352</v>
      </c>
      <c r="BN40" s="25" t="str">
        <f t="shared" si="3"/>
        <v>–</v>
      </c>
      <c r="BO40" s="26">
        <f t="shared" si="4"/>
        <v>0.86029411764705876</v>
      </c>
      <c r="BP40" s="117" t="str">
        <f t="shared" si="5"/>
        <v/>
      </c>
      <c r="BQ40" s="118" t="s">
        <v>5</v>
      </c>
      <c r="BR40" s="119" t="str">
        <f t="shared" si="7"/>
        <v/>
      </c>
      <c r="BS40" s="53">
        <f t="shared" si="8"/>
        <v>0.72909599315702489</v>
      </c>
      <c r="BT40" s="120" t="s">
        <v>5</v>
      </c>
      <c r="BU40" s="25">
        <f t="shared" si="10"/>
        <v>7.5391011893358409E-2</v>
      </c>
      <c r="BV40" s="121" t="s">
        <v>5</v>
      </c>
      <c r="BW40" s="25"/>
      <c r="BX40" s="118"/>
    </row>
    <row r="41" spans="1:76" x14ac:dyDescent="0.2">
      <c r="A41" s="16" t="s">
        <v>25</v>
      </c>
      <c r="B41" s="28"/>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74"/>
      <c r="AF41" s="28"/>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74"/>
      <c r="BK41" s="18" t="str">
        <f t="shared" si="0"/>
        <v>Claw 4 lengths</v>
      </c>
      <c r="BL41" s="11"/>
      <c r="BM41" s="4"/>
      <c r="BN41" s="40"/>
      <c r="BO41" s="6"/>
      <c r="BP41" s="51"/>
      <c r="BQ41" s="7"/>
      <c r="BR41" s="52"/>
      <c r="BS41" s="46"/>
      <c r="BT41" s="8"/>
      <c r="BU41" s="5"/>
      <c r="BV41" s="9"/>
      <c r="BW41" s="5"/>
      <c r="BX41" s="7"/>
    </row>
    <row r="42" spans="1:76" x14ac:dyDescent="0.2">
      <c r="A42" s="27" t="s">
        <v>32</v>
      </c>
      <c r="B42" s="17"/>
      <c r="C42" s="61" t="str">
        <f t="shared" ref="C42:C48" si="345">IF(AND((B42&gt;0),(B$7&gt;0)),(B42/B$7*100),"")</f>
        <v/>
      </c>
      <c r="D42" s="17">
        <v>24.1</v>
      </c>
      <c r="E42" s="61">
        <f t="shared" ref="E42:E44" si="346">IF(AND((D42&gt;0),(D$7&gt;0)),(D42/D$7*100),"")</f>
        <v>56.839622641509436</v>
      </c>
      <c r="F42" s="17">
        <v>34.1</v>
      </c>
      <c r="G42" s="61">
        <f t="shared" ref="G42:G44" si="347">IF(AND((F42&gt;0),(F$7&gt;0)),(F42/F$7*100),"")</f>
        <v>65.703275529865138</v>
      </c>
      <c r="H42" s="17">
        <v>32</v>
      </c>
      <c r="I42" s="61">
        <f t="shared" ref="I42:I44" si="348">IF(AND((H42&gt;0),(H$7&gt;0)),(H42/H$7*100),"")</f>
        <v>58.608058608058613</v>
      </c>
      <c r="J42" s="17">
        <v>29.6</v>
      </c>
      <c r="K42" s="61">
        <f t="shared" ref="K42:K44" si="349">IF(AND((J42&gt;0),(J$7&gt;0)),(J42/J$7*100),"")</f>
        <v>61.666666666666671</v>
      </c>
      <c r="L42" s="17">
        <v>29</v>
      </c>
      <c r="M42" s="61">
        <f t="shared" ref="M42:M44" si="350">IF(AND((L42&gt;0),(L$7&gt;0)),(L42/L$7*100),"")</f>
        <v>63.180827886710247</v>
      </c>
      <c r="N42" s="17">
        <v>29.7</v>
      </c>
      <c r="O42" s="61">
        <f t="shared" ref="O42:O44" si="351">IF(AND((N42&gt;0),(N$7&gt;0)),(N42/N$7*100),"")</f>
        <v>61.618257261410783</v>
      </c>
      <c r="P42" s="17">
        <v>16.2</v>
      </c>
      <c r="Q42" s="61">
        <f t="shared" ref="Q42:Q44" si="352">IF(AND((P42&gt;0),(P$7&gt;0)),(P42/P$7*100),"")</f>
        <v>59.778597785977851</v>
      </c>
      <c r="R42" s="17">
        <v>15</v>
      </c>
      <c r="S42" s="61">
        <f t="shared" ref="S42:S44" si="353">IF(AND((R42&gt;0),(R$7&gt;0)),(R42/R$7*100),"")</f>
        <v>53.191489361702125</v>
      </c>
      <c r="T42" s="17">
        <v>15.7</v>
      </c>
      <c r="U42" s="61">
        <f t="shared" ref="U42:U44" si="354">IF(AND((T42&gt;0),(T$7&gt;0)),(T42/T$7*100),"")</f>
        <v>54.513888888888886</v>
      </c>
      <c r="V42" s="17">
        <v>14.5</v>
      </c>
      <c r="W42" s="61">
        <f t="shared" ref="W42:W44" si="355">IF(AND((V42&gt;0),(V$7&gt;0)),(V42/V$7*100),"")</f>
        <v>51.418439716312058</v>
      </c>
      <c r="X42" s="17">
        <v>16.399999999999999</v>
      </c>
      <c r="Y42" s="61">
        <f t="shared" ref="Y42:Y44" si="356">IF(AND((X42&gt;0),(X$7&gt;0)),(X42/X$7*100),"")</f>
        <v>56.747404844290649</v>
      </c>
      <c r="Z42" s="17">
        <v>15.9</v>
      </c>
      <c r="AA42" s="61">
        <f t="shared" ref="AA42:AA44" si="357">IF(AND((Z42&gt;0),(Z$7&gt;0)),(Z42/Z$7*100),"")</f>
        <v>55.985915492957751</v>
      </c>
      <c r="AB42" s="17">
        <v>26.7</v>
      </c>
      <c r="AC42" s="61">
        <f t="shared" ref="AC42:AC44" si="358">IF(AND((AB42&gt;0),(AB$7&gt;0)),(AB42/AB$7*100),"")</f>
        <v>58.169934640522882</v>
      </c>
      <c r="AD42" s="17"/>
      <c r="AE42" s="61" t="str">
        <f t="shared" ref="AE42:AE44" si="359">IF(AND((AD42&gt;0),(AD$7&gt;0)),(AD42/AD$7*100),"")</f>
        <v/>
      </c>
      <c r="AF42" s="17"/>
      <c r="AG42" s="61" t="str">
        <f t="shared" ref="AG42:AG44" si="360">IF(AND((AF42&gt;0),(AF$7&gt;0)),(AF42/AF$7*100),"")</f>
        <v/>
      </c>
      <c r="AH42" s="17">
        <v>30.6</v>
      </c>
      <c r="AI42" s="61">
        <f t="shared" ref="AI42:AI44" si="361">IF(AND((AH42&gt;0),(AH$7&gt;0)),(AH42/AH$7*100),"")</f>
        <v>63.617463617463621</v>
      </c>
      <c r="AJ42" s="17">
        <v>21.1</v>
      </c>
      <c r="AK42" s="61">
        <f t="shared" ref="AK42:AK44" si="362">IF(AND((AJ42&gt;0),(AJ$7&gt;0)),(AJ42/AJ$7*100),"")</f>
        <v>58.126721763085406</v>
      </c>
      <c r="AL42" s="17">
        <v>22.7</v>
      </c>
      <c r="AM42" s="61">
        <f t="shared" ref="AM42:AM44" si="363">IF(AND((AL42&gt;0),(AL$7&gt;0)),(AL42/AL$7*100),"")</f>
        <v>60.533333333333331</v>
      </c>
      <c r="AN42" s="17"/>
      <c r="AO42" s="61" t="str">
        <f t="shared" ref="AO42:AO44" si="364">IF(AND((AN42&gt;0),(AN$7&gt;0)),(AN42/AN$7*100),"")</f>
        <v/>
      </c>
      <c r="AP42" s="17">
        <v>19.3</v>
      </c>
      <c r="AQ42" s="61">
        <f t="shared" ref="AQ42:AQ44" si="365">IF(AND((AP42&gt;0),(AP$7&gt;0)),(AP42/AP$7*100),"")</f>
        <v>52.445652173913047</v>
      </c>
      <c r="AR42" s="17">
        <v>22.2</v>
      </c>
      <c r="AS42" s="61">
        <f t="shared" ref="AS42:AS44" si="366">IF(AND((AR42&gt;0),(AR$7&gt;0)),(AR42/AR$7*100),"")</f>
        <v>57.216494845360835</v>
      </c>
      <c r="AT42" s="17">
        <v>31</v>
      </c>
      <c r="AU42" s="61">
        <f t="shared" ref="AU42:AU44" si="367">IF(AND((AT42&gt;0),(AT$7&gt;0)),(AT42/AT$7*100),"")</f>
        <v>55.160142348754448</v>
      </c>
      <c r="AV42" s="17"/>
      <c r="AW42" s="61" t="s">
        <v>105</v>
      </c>
      <c r="AX42" s="17"/>
      <c r="AY42" s="61" t="str">
        <f t="shared" ref="AY42:AY44" si="368">IF(AND((AX42&gt;0),(AX$7&gt;0)),(AX42/AX$7*100),"")</f>
        <v/>
      </c>
      <c r="AZ42" s="17"/>
      <c r="BA42" s="61" t="str">
        <f t="shared" ref="BA42:BA44" si="369">IF(AND((AZ42&gt;0),(AZ$7&gt;0)),(AZ42/AZ$7*100),"")</f>
        <v/>
      </c>
      <c r="BB42" s="17"/>
      <c r="BC42" s="61" t="str">
        <f t="shared" ref="BC42:BC44" si="370">IF(AND((BB42&gt;0),(BB$7&gt;0)),(BB42/BB$7*100),"")</f>
        <v/>
      </c>
      <c r="BD42" s="17"/>
      <c r="BE42" s="61" t="str">
        <f t="shared" ref="BE42:BE44" si="371">IF(AND((BD42&gt;0),(BD$7&gt;0)),(BD42/BD$7*100),"")</f>
        <v/>
      </c>
      <c r="BF42" s="17"/>
      <c r="BG42" s="61" t="str">
        <f t="shared" ref="BG42:BG44" si="372">IF(AND((BF42&gt;0),(BF$7&gt;0)),(BF42/BF$7*100),"")</f>
        <v/>
      </c>
      <c r="BH42" s="17"/>
      <c r="BI42" s="61" t="str">
        <f t="shared" ref="BI42:BI44" si="373">IF(AND((BH42&gt;0),(BH$7&gt;0)),(BH42/BH$7*100),"")</f>
        <v/>
      </c>
      <c r="BK42" s="18" t="str">
        <f t="shared" si="0"/>
        <v xml:space="preserve">     Anterior primary branch</v>
      </c>
      <c r="BL42" s="11">
        <f t="shared" si="1"/>
        <v>19</v>
      </c>
      <c r="BM42" s="4">
        <f t="shared" si="2"/>
        <v>14.5</v>
      </c>
      <c r="BN42" s="40" t="str">
        <f t="shared" si="3"/>
        <v>–</v>
      </c>
      <c r="BO42" s="6">
        <f t="shared" si="4"/>
        <v>34.1</v>
      </c>
      <c r="BP42" s="51">
        <f t="shared" si="5"/>
        <v>51.418439716312058</v>
      </c>
      <c r="BQ42" s="7" t="str">
        <f t="shared" si="6"/>
        <v>–</v>
      </c>
      <c r="BR42" s="52">
        <f t="shared" si="7"/>
        <v>65.703275529865138</v>
      </c>
      <c r="BS42" s="46">
        <f t="shared" si="8"/>
        <v>23.463157894736838</v>
      </c>
      <c r="BT42" s="8">
        <f t="shared" si="9"/>
        <v>58.132746705620178</v>
      </c>
      <c r="BU42" s="5">
        <f t="shared" si="10"/>
        <v>6.7041621007911552</v>
      </c>
      <c r="BV42" s="9">
        <f t="shared" si="11"/>
        <v>3.9371996922830244</v>
      </c>
      <c r="BW42" s="5"/>
      <c r="BX42" s="7"/>
    </row>
    <row r="43" spans="1:76" x14ac:dyDescent="0.2">
      <c r="A43" s="27" t="s">
        <v>33</v>
      </c>
      <c r="B43" s="17">
        <v>12.7</v>
      </c>
      <c r="C43" s="61">
        <f t="shared" si="345"/>
        <v>36.182336182336179</v>
      </c>
      <c r="D43" s="17">
        <v>16</v>
      </c>
      <c r="E43" s="61">
        <f t="shared" si="346"/>
        <v>37.735849056603776</v>
      </c>
      <c r="F43" s="17">
        <v>22.6</v>
      </c>
      <c r="G43" s="61">
        <f t="shared" si="347"/>
        <v>43.545279383429673</v>
      </c>
      <c r="H43" s="17">
        <v>23.5</v>
      </c>
      <c r="I43" s="61">
        <f t="shared" si="348"/>
        <v>43.040293040293037</v>
      </c>
      <c r="J43" s="17">
        <v>18.5</v>
      </c>
      <c r="K43" s="61">
        <f t="shared" si="349"/>
        <v>38.541666666666671</v>
      </c>
      <c r="L43" s="17">
        <v>19</v>
      </c>
      <c r="M43" s="61">
        <f t="shared" si="350"/>
        <v>41.394335511982575</v>
      </c>
      <c r="N43" s="17">
        <v>18.5</v>
      </c>
      <c r="O43" s="61">
        <f t="shared" si="351"/>
        <v>38.38174273858921</v>
      </c>
      <c r="P43" s="17">
        <v>10.3</v>
      </c>
      <c r="Q43" s="61">
        <f t="shared" si="352"/>
        <v>38.007380073800739</v>
      </c>
      <c r="R43" s="17">
        <v>10.7</v>
      </c>
      <c r="S43" s="61">
        <f t="shared" si="353"/>
        <v>37.943262411347519</v>
      </c>
      <c r="T43" s="17">
        <v>10.4</v>
      </c>
      <c r="U43" s="61">
        <f t="shared" si="354"/>
        <v>36.111111111111107</v>
      </c>
      <c r="V43" s="17">
        <v>9.8000000000000007</v>
      </c>
      <c r="W43" s="61">
        <f t="shared" si="355"/>
        <v>34.751773049645394</v>
      </c>
      <c r="X43" s="17">
        <v>10.8</v>
      </c>
      <c r="Y43" s="61">
        <f t="shared" si="356"/>
        <v>37.37024221453288</v>
      </c>
      <c r="Z43" s="17">
        <v>10.199999999999999</v>
      </c>
      <c r="AA43" s="61">
        <f t="shared" si="357"/>
        <v>35.915492957746473</v>
      </c>
      <c r="AB43" s="17">
        <v>16.2</v>
      </c>
      <c r="AC43" s="61">
        <f t="shared" si="358"/>
        <v>35.294117647058826</v>
      </c>
      <c r="AD43" s="17">
        <v>24.2</v>
      </c>
      <c r="AE43" s="61">
        <f t="shared" si="359"/>
        <v>44.649446494464939</v>
      </c>
      <c r="AF43" s="17"/>
      <c r="AG43" s="61" t="str">
        <f t="shared" si="360"/>
        <v/>
      </c>
      <c r="AH43" s="17">
        <v>19</v>
      </c>
      <c r="AI43" s="61">
        <f t="shared" si="361"/>
        <v>39.5010395010395</v>
      </c>
      <c r="AJ43" s="17">
        <v>13.8</v>
      </c>
      <c r="AK43" s="61">
        <f t="shared" si="362"/>
        <v>38.016528925619838</v>
      </c>
      <c r="AL43" s="17">
        <v>15.3</v>
      </c>
      <c r="AM43" s="61">
        <f t="shared" si="363"/>
        <v>40.800000000000004</v>
      </c>
      <c r="AN43" s="17"/>
      <c r="AO43" s="61" t="str">
        <f t="shared" si="364"/>
        <v/>
      </c>
      <c r="AP43" s="17">
        <v>13.3</v>
      </c>
      <c r="AQ43" s="61">
        <f t="shared" si="365"/>
        <v>36.141304347826093</v>
      </c>
      <c r="AR43" s="17">
        <v>14.5</v>
      </c>
      <c r="AS43" s="61">
        <f t="shared" si="366"/>
        <v>37.371134020618555</v>
      </c>
      <c r="AT43" s="17">
        <v>20.5</v>
      </c>
      <c r="AU43" s="61">
        <f t="shared" si="367"/>
        <v>36.476868327402137</v>
      </c>
      <c r="AV43" s="17">
        <v>12.7</v>
      </c>
      <c r="AW43" s="61">
        <v>36.182336182336179</v>
      </c>
      <c r="AX43" s="17"/>
      <c r="AY43" s="61" t="str">
        <f t="shared" si="368"/>
        <v/>
      </c>
      <c r="AZ43" s="17"/>
      <c r="BA43" s="61" t="str">
        <f t="shared" si="369"/>
        <v/>
      </c>
      <c r="BB43" s="17"/>
      <c r="BC43" s="61" t="str">
        <f t="shared" si="370"/>
        <v/>
      </c>
      <c r="BD43" s="17"/>
      <c r="BE43" s="61" t="str">
        <f t="shared" si="371"/>
        <v/>
      </c>
      <c r="BF43" s="17"/>
      <c r="BG43" s="61" t="str">
        <f t="shared" si="372"/>
        <v/>
      </c>
      <c r="BH43" s="17"/>
      <c r="BI43" s="61" t="str">
        <f t="shared" si="373"/>
        <v/>
      </c>
      <c r="BK43" s="18" t="str">
        <f t="shared" si="0"/>
        <v xml:space="preserve">     Anterior base + secondary branch</v>
      </c>
      <c r="BL43" s="11">
        <f t="shared" si="1"/>
        <v>22</v>
      </c>
      <c r="BM43" s="4">
        <f t="shared" si="2"/>
        <v>9.8000000000000007</v>
      </c>
      <c r="BN43" s="40" t="str">
        <f t="shared" si="3"/>
        <v>–</v>
      </c>
      <c r="BO43" s="6">
        <f t="shared" si="4"/>
        <v>24.2</v>
      </c>
      <c r="BP43" s="51">
        <f t="shared" si="5"/>
        <v>34.751773049645394</v>
      </c>
      <c r="BQ43" s="7" t="str">
        <f t="shared" si="6"/>
        <v>–</v>
      </c>
      <c r="BR43" s="52">
        <f t="shared" si="7"/>
        <v>44.649446494464939</v>
      </c>
      <c r="BS43" s="46">
        <f t="shared" si="8"/>
        <v>15.568181818181818</v>
      </c>
      <c r="BT43" s="8">
        <f t="shared" si="9"/>
        <v>38.334251811111422</v>
      </c>
      <c r="BU43" s="5">
        <f t="shared" si="10"/>
        <v>4.5849013453203487</v>
      </c>
      <c r="BV43" s="9">
        <f t="shared" si="11"/>
        <v>2.7516174198203598</v>
      </c>
      <c r="BW43" s="5"/>
      <c r="BX43" s="7"/>
    </row>
    <row r="44" spans="1:76" x14ac:dyDescent="0.2">
      <c r="A44" s="27" t="s">
        <v>34</v>
      </c>
      <c r="B44" s="17">
        <v>4.0999999999999996</v>
      </c>
      <c r="C44" s="61">
        <f t="shared" si="345"/>
        <v>11.680911680911679</v>
      </c>
      <c r="D44" s="17">
        <v>4.8</v>
      </c>
      <c r="E44" s="61">
        <f t="shared" si="346"/>
        <v>11.320754716981133</v>
      </c>
      <c r="F44" s="17">
        <v>6.7</v>
      </c>
      <c r="G44" s="61">
        <f t="shared" si="347"/>
        <v>12.909441233140656</v>
      </c>
      <c r="H44" s="17">
        <v>7.6</v>
      </c>
      <c r="I44" s="61">
        <f t="shared" si="348"/>
        <v>13.919413919413918</v>
      </c>
      <c r="J44" s="17">
        <v>4.5</v>
      </c>
      <c r="K44" s="61">
        <f t="shared" si="349"/>
        <v>9.375</v>
      </c>
      <c r="L44" s="17"/>
      <c r="M44" s="61" t="str">
        <f t="shared" si="350"/>
        <v/>
      </c>
      <c r="N44" s="17">
        <v>5.9</v>
      </c>
      <c r="O44" s="61">
        <f t="shared" si="351"/>
        <v>12.240663900414937</v>
      </c>
      <c r="P44" s="17">
        <v>3.9</v>
      </c>
      <c r="Q44" s="61">
        <f t="shared" si="352"/>
        <v>14.391143911439114</v>
      </c>
      <c r="R44" s="17"/>
      <c r="S44" s="61" t="str">
        <f t="shared" si="353"/>
        <v/>
      </c>
      <c r="T44" s="17">
        <v>3.5</v>
      </c>
      <c r="U44" s="61">
        <f t="shared" si="354"/>
        <v>12.152777777777777</v>
      </c>
      <c r="V44" s="17">
        <v>3.9</v>
      </c>
      <c r="W44" s="61">
        <f t="shared" si="355"/>
        <v>13.829787234042554</v>
      </c>
      <c r="X44" s="17">
        <v>3.2</v>
      </c>
      <c r="Y44" s="61">
        <f t="shared" si="356"/>
        <v>11.072664359861593</v>
      </c>
      <c r="Z44" s="17"/>
      <c r="AA44" s="61" t="str">
        <f t="shared" si="357"/>
        <v/>
      </c>
      <c r="AB44" s="17">
        <v>6.6</v>
      </c>
      <c r="AC44" s="61">
        <f t="shared" si="358"/>
        <v>14.37908496732026</v>
      </c>
      <c r="AD44" s="17">
        <v>8.6999999999999993</v>
      </c>
      <c r="AE44" s="61">
        <f t="shared" si="359"/>
        <v>16.051660516605164</v>
      </c>
      <c r="AF44" s="17"/>
      <c r="AG44" s="61" t="str">
        <f t="shared" si="360"/>
        <v/>
      </c>
      <c r="AH44" s="17">
        <v>5.5</v>
      </c>
      <c r="AI44" s="61">
        <f t="shared" si="361"/>
        <v>11.434511434511434</v>
      </c>
      <c r="AJ44" s="17">
        <v>4.3</v>
      </c>
      <c r="AK44" s="61">
        <f t="shared" si="362"/>
        <v>11.84573002754821</v>
      </c>
      <c r="AL44" s="17">
        <v>4.8</v>
      </c>
      <c r="AM44" s="61">
        <f t="shared" si="363"/>
        <v>12.8</v>
      </c>
      <c r="AN44" s="17"/>
      <c r="AO44" s="61" t="str">
        <f t="shared" si="364"/>
        <v/>
      </c>
      <c r="AP44" s="17">
        <v>4.5</v>
      </c>
      <c r="AQ44" s="61">
        <f t="shared" si="365"/>
        <v>12.228260869565219</v>
      </c>
      <c r="AR44" s="17"/>
      <c r="AS44" s="61" t="str">
        <f t="shared" si="366"/>
        <v/>
      </c>
      <c r="AT44" s="17">
        <v>8.5</v>
      </c>
      <c r="AU44" s="61">
        <f t="shared" si="367"/>
        <v>15.124555160142346</v>
      </c>
      <c r="AV44" s="17">
        <v>4.0999999999999996</v>
      </c>
      <c r="AW44" s="61">
        <v>11.680911680911679</v>
      </c>
      <c r="AX44" s="17"/>
      <c r="AY44" s="61" t="str">
        <f t="shared" si="368"/>
        <v/>
      </c>
      <c r="AZ44" s="17"/>
      <c r="BA44" s="61" t="str">
        <f t="shared" si="369"/>
        <v/>
      </c>
      <c r="BB44" s="17"/>
      <c r="BC44" s="61" t="str">
        <f t="shared" si="370"/>
        <v/>
      </c>
      <c r="BD44" s="17"/>
      <c r="BE44" s="61" t="str">
        <f t="shared" si="371"/>
        <v/>
      </c>
      <c r="BF44" s="17"/>
      <c r="BG44" s="61" t="str">
        <f t="shared" si="372"/>
        <v/>
      </c>
      <c r="BH44" s="17"/>
      <c r="BI44" s="61" t="str">
        <f t="shared" si="373"/>
        <v/>
      </c>
      <c r="BK44" s="18" t="str">
        <f t="shared" si="0"/>
        <v xml:space="preserve">     Anterior spur</v>
      </c>
      <c r="BL44" s="11">
        <f t="shared" si="1"/>
        <v>18</v>
      </c>
      <c r="BM44" s="4">
        <f t="shared" si="2"/>
        <v>3.2</v>
      </c>
      <c r="BN44" s="40" t="str">
        <f t="shared" si="3"/>
        <v>–</v>
      </c>
      <c r="BO44" s="6">
        <f t="shared" si="4"/>
        <v>8.6999999999999993</v>
      </c>
      <c r="BP44" s="51">
        <f t="shared" si="5"/>
        <v>9.375</v>
      </c>
      <c r="BQ44" s="7" t="str">
        <f t="shared" si="6"/>
        <v>–</v>
      </c>
      <c r="BR44" s="52">
        <f t="shared" si="7"/>
        <v>16.051660516605164</v>
      </c>
      <c r="BS44" s="46">
        <f t="shared" si="8"/>
        <v>5.2833333333333323</v>
      </c>
      <c r="BT44" s="8">
        <f t="shared" si="9"/>
        <v>12.690959632810426</v>
      </c>
      <c r="BU44" s="5">
        <f t="shared" si="10"/>
        <v>1.6867127793433021</v>
      </c>
      <c r="BV44" s="9">
        <f t="shared" si="11"/>
        <v>1.6512853813032742</v>
      </c>
      <c r="BW44" s="5"/>
      <c r="BX44" s="7"/>
    </row>
    <row r="45" spans="1:76" x14ac:dyDescent="0.2">
      <c r="A45" s="27" t="s">
        <v>82</v>
      </c>
      <c r="B45" s="71" t="str">
        <f>IF(AND((B43&gt;0),(B42&gt;0)),(B43/B42),"")</f>
        <v/>
      </c>
      <c r="C45" s="61" t="s">
        <v>5</v>
      </c>
      <c r="D45" s="71">
        <f t="shared" ref="D45" si="374">IF(AND((D43&gt;0),(D42&gt;0)),(D43/D42),"")</f>
        <v>0.66390041493775931</v>
      </c>
      <c r="E45" s="61" t="s">
        <v>5</v>
      </c>
      <c r="F45" s="71">
        <f t="shared" ref="F45" si="375">IF(AND((F43&gt;0),(F42&gt;0)),(F43/F42),"")</f>
        <v>0.66275659824046917</v>
      </c>
      <c r="G45" s="61" t="s">
        <v>5</v>
      </c>
      <c r="H45" s="71">
        <f t="shared" ref="H45" si="376">IF(AND((H43&gt;0),(H42&gt;0)),(H43/H42),"")</f>
        <v>0.734375</v>
      </c>
      <c r="I45" s="61" t="s">
        <v>5</v>
      </c>
      <c r="J45" s="71">
        <f t="shared" ref="J45" si="377">IF(AND((J43&gt;0),(J42&gt;0)),(J43/J42),"")</f>
        <v>0.625</v>
      </c>
      <c r="K45" s="61" t="s">
        <v>5</v>
      </c>
      <c r="L45" s="71">
        <f t="shared" ref="L45" si="378">IF(AND((L43&gt;0),(L42&gt;0)),(L43/L42),"")</f>
        <v>0.65517241379310343</v>
      </c>
      <c r="M45" s="61" t="s">
        <v>5</v>
      </c>
      <c r="N45" s="71">
        <f t="shared" ref="N45" si="379">IF(AND((N43&gt;0),(N42&gt;0)),(N43/N42),"")</f>
        <v>0.62289562289562295</v>
      </c>
      <c r="O45" s="61" t="s">
        <v>5</v>
      </c>
      <c r="P45" s="71">
        <f t="shared" ref="P45" si="380">IF(AND((P43&gt;0),(P42&gt;0)),(P43/P42),"")</f>
        <v>0.63580246913580252</v>
      </c>
      <c r="Q45" s="61" t="s">
        <v>5</v>
      </c>
      <c r="R45" s="71">
        <f t="shared" ref="R45" si="381">IF(AND((R43&gt;0),(R42&gt;0)),(R43/R42),"")</f>
        <v>0.71333333333333326</v>
      </c>
      <c r="S45" s="61" t="s">
        <v>5</v>
      </c>
      <c r="T45" s="71">
        <f t="shared" ref="T45" si="382">IF(AND((T43&gt;0),(T42&gt;0)),(T43/T42),"")</f>
        <v>0.66242038216560517</v>
      </c>
      <c r="U45" s="61" t="s">
        <v>5</v>
      </c>
      <c r="V45" s="71">
        <f t="shared" ref="V45" si="383">IF(AND((V43&gt;0),(V42&gt;0)),(V43/V42),"")</f>
        <v>0.67586206896551726</v>
      </c>
      <c r="W45" s="61" t="s">
        <v>5</v>
      </c>
      <c r="X45" s="71">
        <f t="shared" ref="X45" si="384">IF(AND((X43&gt;0),(X42&gt;0)),(X43/X42),"")</f>
        <v>0.6585365853658538</v>
      </c>
      <c r="Y45" s="61" t="s">
        <v>5</v>
      </c>
      <c r="Z45" s="71">
        <f t="shared" ref="Z45" si="385">IF(AND((Z43&gt;0),(Z42&gt;0)),(Z43/Z42),"")</f>
        <v>0.64150943396226412</v>
      </c>
      <c r="AA45" s="61" t="s">
        <v>5</v>
      </c>
      <c r="AB45" s="71">
        <f t="shared" ref="AB45" si="386">IF(AND((AB43&gt;0),(AB42&gt;0)),(AB43/AB42),"")</f>
        <v>0.6067415730337079</v>
      </c>
      <c r="AC45" s="61" t="s">
        <v>5</v>
      </c>
      <c r="AD45" s="71" t="str">
        <f t="shared" ref="AD45" si="387">IF(AND((AD43&gt;0),(AD42&gt;0)),(AD43/AD42),"")</f>
        <v/>
      </c>
      <c r="AE45" s="61" t="s">
        <v>5</v>
      </c>
      <c r="AF45" s="71" t="str">
        <f>IF(AND((AF43&gt;0),(AF42&gt;0)),(AF43/AF42),"")</f>
        <v/>
      </c>
      <c r="AG45" s="61" t="s">
        <v>5</v>
      </c>
      <c r="AH45" s="71">
        <f t="shared" ref="AH45" si="388">IF(AND((AH43&gt;0),(AH42&gt;0)),(AH43/AH42),"")</f>
        <v>0.62091503267973858</v>
      </c>
      <c r="AI45" s="61" t="s">
        <v>5</v>
      </c>
      <c r="AJ45" s="71">
        <f t="shared" ref="AJ45" si="389">IF(AND((AJ43&gt;0),(AJ42&gt;0)),(AJ43/AJ42),"")</f>
        <v>0.65402843601895733</v>
      </c>
      <c r="AK45" s="61" t="s">
        <v>5</v>
      </c>
      <c r="AL45" s="71">
        <f t="shared" ref="AL45" si="390">IF(AND((AL43&gt;0),(AL42&gt;0)),(AL43/AL42),"")</f>
        <v>0.67400881057268724</v>
      </c>
      <c r="AM45" s="61" t="s">
        <v>5</v>
      </c>
      <c r="AN45" s="71" t="str">
        <f t="shared" ref="AN45" si="391">IF(AND((AN43&gt;0),(AN42&gt;0)),(AN43/AN42),"")</f>
        <v/>
      </c>
      <c r="AO45" s="61" t="s">
        <v>5</v>
      </c>
      <c r="AP45" s="71">
        <f t="shared" ref="AP45" si="392">IF(AND((AP43&gt;0),(AP42&gt;0)),(AP43/AP42),"")</f>
        <v>0.68911917098445596</v>
      </c>
      <c r="AQ45" s="61" t="s">
        <v>5</v>
      </c>
      <c r="AR45" s="71">
        <f t="shared" ref="AR45" si="393">IF(AND((AR43&gt;0),(AR42&gt;0)),(AR43/AR42),"")</f>
        <v>0.65315315315315314</v>
      </c>
      <c r="AS45" s="61" t="s">
        <v>5</v>
      </c>
      <c r="AT45" s="71">
        <f t="shared" ref="AT45" si="394">IF(AND((AT43&gt;0),(AT42&gt;0)),(AT43/AT42),"")</f>
        <v>0.66129032258064513</v>
      </c>
      <c r="AU45" s="61" t="s">
        <v>5</v>
      </c>
      <c r="AV45" s="71" t="s">
        <v>105</v>
      </c>
      <c r="AW45" s="61" t="s">
        <v>5</v>
      </c>
      <c r="AX45" s="71" t="str">
        <f t="shared" ref="AX45" si="395">IF(AND((AX43&gt;0),(AX42&gt;0)),(AX43/AX42),"")</f>
        <v/>
      </c>
      <c r="AY45" s="61" t="s">
        <v>5</v>
      </c>
      <c r="AZ45" s="71" t="str">
        <f t="shared" ref="AZ45" si="396">IF(AND((AZ43&gt;0),(AZ42&gt;0)),(AZ43/AZ42),"")</f>
        <v/>
      </c>
      <c r="BA45" s="61" t="s">
        <v>5</v>
      </c>
      <c r="BB45" s="71" t="str">
        <f t="shared" ref="BB45" si="397">IF(AND((BB43&gt;0),(BB42&gt;0)),(BB43/BB42),"")</f>
        <v/>
      </c>
      <c r="BC45" s="61" t="s">
        <v>5</v>
      </c>
      <c r="BD45" s="71" t="str">
        <f t="shared" ref="BD45" si="398">IF(AND((BD43&gt;0),(BD42&gt;0)),(BD43/BD42),"")</f>
        <v/>
      </c>
      <c r="BE45" s="61" t="s">
        <v>5</v>
      </c>
      <c r="BF45" s="71" t="str">
        <f t="shared" ref="BF45" si="399">IF(AND((BF43&gt;0),(BF42&gt;0)),(BF43/BF42),"")</f>
        <v/>
      </c>
      <c r="BG45" s="61" t="s">
        <v>5</v>
      </c>
      <c r="BH45" s="71" t="str">
        <f t="shared" ref="BH45" si="400">IF(AND((BH43&gt;0),(BH42&gt;0)),(BH43/BH42),"")</f>
        <v/>
      </c>
      <c r="BI45" s="61" t="s">
        <v>5</v>
      </c>
      <c r="BK45" s="18" t="str">
        <f t="shared" si="0"/>
        <v xml:space="preserve">     Anterior branches length ratio</v>
      </c>
      <c r="BL45" s="11">
        <f t="shared" si="1"/>
        <v>19</v>
      </c>
      <c r="BM45" s="24">
        <f t="shared" si="2"/>
        <v>0.6067415730337079</v>
      </c>
      <c r="BN45" s="25" t="str">
        <f t="shared" si="3"/>
        <v>–</v>
      </c>
      <c r="BO45" s="26">
        <f t="shared" si="4"/>
        <v>0.734375</v>
      </c>
      <c r="BP45" s="117" t="str">
        <f t="shared" si="5"/>
        <v/>
      </c>
      <c r="BQ45" s="118" t="s">
        <v>5</v>
      </c>
      <c r="BR45" s="119" t="str">
        <f t="shared" si="7"/>
        <v/>
      </c>
      <c r="BS45" s="53">
        <f t="shared" si="8"/>
        <v>0.65846425377993034</v>
      </c>
      <c r="BT45" s="120" t="s">
        <v>5</v>
      </c>
      <c r="BU45" s="25">
        <f t="shared" si="10"/>
        <v>3.132147270112106E-2</v>
      </c>
      <c r="BV45" s="121" t="s">
        <v>5</v>
      </c>
      <c r="BW45" s="25"/>
      <c r="BX45" s="118"/>
    </row>
    <row r="46" spans="1:76" x14ac:dyDescent="0.2">
      <c r="A46" s="27" t="s">
        <v>35</v>
      </c>
      <c r="B46" s="17">
        <v>18.100000000000001</v>
      </c>
      <c r="C46" s="61">
        <f t="shared" si="345"/>
        <v>51.566951566951566</v>
      </c>
      <c r="D46" s="17">
        <v>22.7</v>
      </c>
      <c r="E46" s="61">
        <f t="shared" ref="E46:E48" si="401">IF(AND((D46&gt;0),(D$7&gt;0)),(D46/D$7*100),"")</f>
        <v>53.537735849056602</v>
      </c>
      <c r="F46" s="17">
        <v>32.700000000000003</v>
      </c>
      <c r="G46" s="61">
        <f t="shared" ref="G46:G48" si="402">IF(AND((F46&gt;0),(F$7&gt;0)),(F46/F$7*100),"")</f>
        <v>63.005780346820814</v>
      </c>
      <c r="H46" s="17">
        <v>31.1</v>
      </c>
      <c r="I46" s="61">
        <f t="shared" ref="I46:I48" si="403">IF(AND((H46&gt;0),(H$7&gt;0)),(H46/H$7*100),"")</f>
        <v>56.959706959706956</v>
      </c>
      <c r="J46" s="17">
        <v>26.5</v>
      </c>
      <c r="K46" s="61">
        <f t="shared" ref="K46:K48" si="404">IF(AND((J46&gt;0),(J$7&gt;0)),(J46/J$7*100),"")</f>
        <v>55.208333333333336</v>
      </c>
      <c r="L46" s="17">
        <v>27.9</v>
      </c>
      <c r="M46" s="61">
        <f t="shared" ref="M46:M48" si="405">IF(AND((L46&gt;0),(L$7&gt;0)),(L46/L$7*100),"")</f>
        <v>60.784313725490193</v>
      </c>
      <c r="N46" s="17">
        <v>25.3</v>
      </c>
      <c r="O46" s="61">
        <f t="shared" ref="O46:O48" si="406">IF(AND((N46&gt;0),(N$7&gt;0)),(N46/N$7*100),"")</f>
        <v>52.489626556016603</v>
      </c>
      <c r="P46" s="17">
        <v>16.7</v>
      </c>
      <c r="Q46" s="61">
        <f t="shared" ref="Q46:Q48" si="407">IF(AND((P46&gt;0),(P$7&gt;0)),(P46/P$7*100),"")</f>
        <v>61.623616236162363</v>
      </c>
      <c r="R46" s="17"/>
      <c r="S46" s="61" t="str">
        <f t="shared" ref="S46:S48" si="408">IF(AND((R46&gt;0),(R$7&gt;0)),(R46/R$7*100),"")</f>
        <v/>
      </c>
      <c r="T46" s="17">
        <v>15.5</v>
      </c>
      <c r="U46" s="61">
        <f t="shared" ref="U46:U48" si="409">IF(AND((T46&gt;0),(T$7&gt;0)),(T46/T$7*100),"")</f>
        <v>53.819444444444443</v>
      </c>
      <c r="V46" s="17">
        <v>14</v>
      </c>
      <c r="W46" s="61">
        <f t="shared" ref="W46:W48" si="410">IF(AND((V46&gt;0),(V$7&gt;0)),(V46/V$7*100),"")</f>
        <v>49.645390070921984</v>
      </c>
      <c r="X46" s="17">
        <v>15.7</v>
      </c>
      <c r="Y46" s="61">
        <f t="shared" ref="Y46:Y48" si="411">IF(AND((X46&gt;0),(X$7&gt;0)),(X46/X$7*100),"")</f>
        <v>54.325259515570934</v>
      </c>
      <c r="Z46" s="17">
        <v>16</v>
      </c>
      <c r="AA46" s="61">
        <f t="shared" ref="AA46:AA48" si="412">IF(AND((Z46&gt;0),(Z$7&gt;0)),(Z46/Z$7*100),"")</f>
        <v>56.338028169014088</v>
      </c>
      <c r="AB46" s="17">
        <v>26.7</v>
      </c>
      <c r="AC46" s="61">
        <f t="shared" ref="AC46:AC48" si="413">IF(AND((AB46&gt;0),(AB$7&gt;0)),(AB46/AB$7*100),"")</f>
        <v>58.169934640522882</v>
      </c>
      <c r="AD46" s="17">
        <v>31.7</v>
      </c>
      <c r="AE46" s="61">
        <f t="shared" ref="AE46:AE48" si="414">IF(AND((AD46&gt;0),(AD$7&gt;0)),(AD46/AD$7*100),"")</f>
        <v>58.487084870848705</v>
      </c>
      <c r="AF46" s="17">
        <v>27.2</v>
      </c>
      <c r="AG46" s="61">
        <f t="shared" ref="AG46:AG48" si="415">IF(AND((AF46&gt;0),(AF$7&gt;0)),(AF46/AF$7*100),"")</f>
        <v>53.333333333333336</v>
      </c>
      <c r="AH46" s="17">
        <v>27.7</v>
      </c>
      <c r="AI46" s="61">
        <f t="shared" ref="AI46:AI48" si="416">IF(AND((AH46&gt;0),(AH$7&gt;0)),(AH46/AH$7*100),"")</f>
        <v>57.588357588357589</v>
      </c>
      <c r="AJ46" s="17">
        <v>19.8</v>
      </c>
      <c r="AK46" s="61">
        <f t="shared" ref="AK46:AK48" si="417">IF(AND((AJ46&gt;0),(AJ$7&gt;0)),(AJ46/AJ$7*100),"")</f>
        <v>54.545454545454554</v>
      </c>
      <c r="AL46" s="17">
        <v>21.7</v>
      </c>
      <c r="AM46" s="61">
        <f t="shared" ref="AM46:AM48" si="418">IF(AND((AL46&gt;0),(AL$7&gt;0)),(AL46/AL$7*100),"")</f>
        <v>57.866666666666667</v>
      </c>
      <c r="AN46" s="17"/>
      <c r="AO46" s="61" t="str">
        <f t="shared" ref="AO46:AO48" si="419">IF(AND((AN46&gt;0),(AN$7&gt;0)),(AN46/AN$7*100),"")</f>
        <v/>
      </c>
      <c r="AP46" s="17">
        <v>19.2</v>
      </c>
      <c r="AQ46" s="61">
        <f t="shared" ref="AQ46:AQ48" si="420">IF(AND((AP46&gt;0),(AP$7&gt;0)),(AP46/AP$7*100),"")</f>
        <v>52.173913043478258</v>
      </c>
      <c r="AR46" s="17">
        <v>21</v>
      </c>
      <c r="AS46" s="61">
        <f t="shared" ref="AS46:AS48" si="421">IF(AND((AR46&gt;0),(AR$7&gt;0)),(AR46/AR$7*100),"")</f>
        <v>54.123711340206192</v>
      </c>
      <c r="AT46" s="17">
        <v>29.2</v>
      </c>
      <c r="AU46" s="61">
        <f t="shared" ref="AU46:AU48" si="422">IF(AND((AT46&gt;0),(AT$7&gt;0)),(AT46/AT$7*100),"")</f>
        <v>51.957295373665481</v>
      </c>
      <c r="AV46" s="17">
        <v>18.100000000000001</v>
      </c>
      <c r="AW46" s="61">
        <v>51.566951566951566</v>
      </c>
      <c r="AX46" s="17"/>
      <c r="AY46" s="61" t="str">
        <f t="shared" ref="AY46:AY48" si="423">IF(AND((AX46&gt;0),(AX$7&gt;0)),(AX46/AX$7*100),"")</f>
        <v/>
      </c>
      <c r="AZ46" s="17"/>
      <c r="BA46" s="61" t="str">
        <f t="shared" ref="BA46:BA48" si="424">IF(AND((AZ46&gt;0),(AZ$7&gt;0)),(AZ46/AZ$7*100),"")</f>
        <v/>
      </c>
      <c r="BB46" s="17"/>
      <c r="BC46" s="61" t="str">
        <f t="shared" ref="BC46:BC48" si="425">IF(AND((BB46&gt;0),(BB$7&gt;0)),(BB46/BB$7*100),"")</f>
        <v/>
      </c>
      <c r="BD46" s="17"/>
      <c r="BE46" s="61" t="str">
        <f t="shared" ref="BE46:BE48" si="426">IF(AND((BD46&gt;0),(BD$7&gt;0)),(BD46/BD$7*100),"")</f>
        <v/>
      </c>
      <c r="BF46" s="17"/>
      <c r="BG46" s="61" t="str">
        <f t="shared" ref="BG46:BG48" si="427">IF(AND((BF46&gt;0),(BF$7&gt;0)),(BF46/BF$7*100),"")</f>
        <v/>
      </c>
      <c r="BH46" s="17"/>
      <c r="BI46" s="61" t="str">
        <f t="shared" ref="BI46:BI48" si="428">IF(AND((BH46&gt;0),(BH$7&gt;0)),(BH46/BH$7*100),"")</f>
        <v/>
      </c>
      <c r="BK46" s="18" t="str">
        <f t="shared" si="0"/>
        <v xml:space="preserve">     Posterior primary branch</v>
      </c>
      <c r="BL46" s="11">
        <f t="shared" si="1"/>
        <v>22</v>
      </c>
      <c r="BM46" s="4">
        <f t="shared" si="2"/>
        <v>14</v>
      </c>
      <c r="BN46" s="40" t="str">
        <f t="shared" si="3"/>
        <v>–</v>
      </c>
      <c r="BO46" s="6">
        <f t="shared" si="4"/>
        <v>32.700000000000003</v>
      </c>
      <c r="BP46" s="51">
        <f t="shared" si="5"/>
        <v>49.645390070921984</v>
      </c>
      <c r="BQ46" s="7" t="str">
        <f t="shared" si="6"/>
        <v>–</v>
      </c>
      <c r="BR46" s="52">
        <f t="shared" si="7"/>
        <v>63.005780346820814</v>
      </c>
      <c r="BS46" s="46">
        <f t="shared" si="8"/>
        <v>22.93181818181818</v>
      </c>
      <c r="BT46" s="8">
        <f t="shared" si="9"/>
        <v>55.414404079226138</v>
      </c>
      <c r="BU46" s="5">
        <f t="shared" si="10"/>
        <v>5.8813981463461875</v>
      </c>
      <c r="BV46" s="9">
        <f t="shared" si="11"/>
        <v>3.545450276334126</v>
      </c>
      <c r="BW46" s="5"/>
      <c r="BX46" s="7"/>
    </row>
    <row r="47" spans="1:76" x14ac:dyDescent="0.2">
      <c r="A47" s="27" t="s">
        <v>36</v>
      </c>
      <c r="B47" s="17">
        <v>12</v>
      </c>
      <c r="C47" s="61">
        <f t="shared" si="345"/>
        <v>34.188034188034187</v>
      </c>
      <c r="D47" s="17"/>
      <c r="E47" s="61" t="str">
        <f t="shared" si="401"/>
        <v/>
      </c>
      <c r="F47" s="17">
        <v>21.9</v>
      </c>
      <c r="G47" s="61">
        <f t="shared" si="402"/>
        <v>42.196531791907518</v>
      </c>
      <c r="H47" s="17">
        <v>22.8</v>
      </c>
      <c r="I47" s="61">
        <f t="shared" si="403"/>
        <v>41.758241758241759</v>
      </c>
      <c r="J47" s="17">
        <v>18.3</v>
      </c>
      <c r="K47" s="61">
        <f t="shared" si="404"/>
        <v>38.125</v>
      </c>
      <c r="L47" s="17">
        <v>17.7</v>
      </c>
      <c r="M47" s="61">
        <f t="shared" si="405"/>
        <v>38.562091503267979</v>
      </c>
      <c r="N47" s="17">
        <v>18.8</v>
      </c>
      <c r="O47" s="61">
        <f t="shared" si="406"/>
        <v>39.004149377593365</v>
      </c>
      <c r="P47" s="17">
        <v>10.3</v>
      </c>
      <c r="Q47" s="61">
        <f t="shared" si="407"/>
        <v>38.007380073800739</v>
      </c>
      <c r="R47" s="17">
        <v>9.8000000000000007</v>
      </c>
      <c r="S47" s="61">
        <f t="shared" si="408"/>
        <v>34.751773049645394</v>
      </c>
      <c r="T47" s="17">
        <v>9.4</v>
      </c>
      <c r="U47" s="61">
        <f t="shared" si="409"/>
        <v>32.638888888888893</v>
      </c>
      <c r="V47" s="17"/>
      <c r="W47" s="61" t="str">
        <f t="shared" si="410"/>
        <v/>
      </c>
      <c r="X47" s="17">
        <v>9.8000000000000007</v>
      </c>
      <c r="Y47" s="61">
        <f t="shared" si="411"/>
        <v>33.910034602076131</v>
      </c>
      <c r="Z47" s="17">
        <v>10</v>
      </c>
      <c r="AA47" s="61">
        <f t="shared" si="412"/>
        <v>35.211267605633807</v>
      </c>
      <c r="AB47" s="17">
        <v>16</v>
      </c>
      <c r="AC47" s="61">
        <f t="shared" si="413"/>
        <v>34.858387799564269</v>
      </c>
      <c r="AD47" s="17">
        <v>20.9</v>
      </c>
      <c r="AE47" s="61">
        <f t="shared" si="414"/>
        <v>38.560885608856083</v>
      </c>
      <c r="AF47" s="17">
        <v>17.899999999999999</v>
      </c>
      <c r="AG47" s="61">
        <f t="shared" si="415"/>
        <v>35.098039215686271</v>
      </c>
      <c r="AH47" s="17">
        <v>17.8</v>
      </c>
      <c r="AI47" s="61">
        <f t="shared" si="416"/>
        <v>37.006237006237008</v>
      </c>
      <c r="AJ47" s="17">
        <v>13.5</v>
      </c>
      <c r="AK47" s="61">
        <f t="shared" si="417"/>
        <v>37.190082644628106</v>
      </c>
      <c r="AL47" s="17">
        <v>14.2</v>
      </c>
      <c r="AM47" s="61">
        <f t="shared" si="418"/>
        <v>37.866666666666667</v>
      </c>
      <c r="AN47" s="17"/>
      <c r="AO47" s="61" t="str">
        <f t="shared" si="419"/>
        <v/>
      </c>
      <c r="AP47" s="17">
        <v>12.7</v>
      </c>
      <c r="AQ47" s="61">
        <f t="shared" si="420"/>
        <v>34.510869565217398</v>
      </c>
      <c r="AR47" s="17">
        <v>13.5</v>
      </c>
      <c r="AS47" s="61">
        <f t="shared" si="421"/>
        <v>34.793814432989691</v>
      </c>
      <c r="AT47" s="17">
        <v>20.9</v>
      </c>
      <c r="AU47" s="61">
        <f t="shared" si="422"/>
        <v>37.188612099644125</v>
      </c>
      <c r="AV47" s="17">
        <v>12</v>
      </c>
      <c r="AW47" s="61">
        <v>34.188034188034187</v>
      </c>
      <c r="AX47" s="17"/>
      <c r="AY47" s="61" t="str">
        <f t="shared" si="423"/>
        <v/>
      </c>
      <c r="AZ47" s="17"/>
      <c r="BA47" s="61" t="str">
        <f t="shared" si="424"/>
        <v/>
      </c>
      <c r="BB47" s="17"/>
      <c r="BC47" s="61" t="str">
        <f t="shared" si="425"/>
        <v/>
      </c>
      <c r="BD47" s="17"/>
      <c r="BE47" s="61" t="str">
        <f t="shared" si="426"/>
        <v/>
      </c>
      <c r="BF47" s="17"/>
      <c r="BG47" s="61" t="str">
        <f t="shared" si="427"/>
        <v/>
      </c>
      <c r="BH47" s="17"/>
      <c r="BI47" s="61" t="str">
        <f t="shared" si="428"/>
        <v/>
      </c>
      <c r="BK47" s="18" t="str">
        <f t="shared" ref="BK47:BK49" si="429">A47</f>
        <v xml:space="preserve">     Posterior base + secondary branch</v>
      </c>
      <c r="BL47" s="11">
        <f t="shared" si="1"/>
        <v>21</v>
      </c>
      <c r="BM47" s="4">
        <f t="shared" si="2"/>
        <v>9.4</v>
      </c>
      <c r="BN47" s="40" t="str">
        <f t="shared" si="3"/>
        <v>–</v>
      </c>
      <c r="BO47" s="6">
        <f t="shared" si="4"/>
        <v>22.8</v>
      </c>
      <c r="BP47" s="51">
        <f t="shared" si="5"/>
        <v>32.638888888888893</v>
      </c>
      <c r="BQ47" s="7" t="str">
        <f t="shared" si="6"/>
        <v>–</v>
      </c>
      <c r="BR47" s="52">
        <f t="shared" si="7"/>
        <v>42.196531791907518</v>
      </c>
      <c r="BS47" s="46">
        <f t="shared" si="8"/>
        <v>15.247619047619047</v>
      </c>
      <c r="BT47" s="8">
        <f t="shared" si="9"/>
        <v>36.64833438412446</v>
      </c>
      <c r="BU47" s="5">
        <f t="shared" si="10"/>
        <v>4.4023424500621289</v>
      </c>
      <c r="BV47" s="9">
        <f t="shared" si="11"/>
        <v>2.5587762600047674</v>
      </c>
      <c r="BW47" s="5"/>
      <c r="BX47" s="7"/>
    </row>
    <row r="48" spans="1:76" x14ac:dyDescent="0.2">
      <c r="A48" s="27" t="s">
        <v>37</v>
      </c>
      <c r="B48" s="17">
        <v>7.2</v>
      </c>
      <c r="C48" s="61">
        <f t="shared" si="345"/>
        <v>20.512820512820511</v>
      </c>
      <c r="D48" s="17"/>
      <c r="E48" s="61" t="str">
        <f t="shared" si="401"/>
        <v/>
      </c>
      <c r="F48" s="17">
        <v>10.7</v>
      </c>
      <c r="G48" s="61">
        <f t="shared" si="402"/>
        <v>20.616570327552985</v>
      </c>
      <c r="H48" s="17">
        <v>8.6</v>
      </c>
      <c r="I48" s="61">
        <f t="shared" si="403"/>
        <v>15.75091575091575</v>
      </c>
      <c r="J48" s="17">
        <v>6.5</v>
      </c>
      <c r="K48" s="61">
        <f t="shared" si="404"/>
        <v>13.541666666666666</v>
      </c>
      <c r="L48" s="17"/>
      <c r="M48" s="61" t="str">
        <f t="shared" si="405"/>
        <v/>
      </c>
      <c r="N48" s="17">
        <v>8.9</v>
      </c>
      <c r="O48" s="61">
        <f t="shared" si="406"/>
        <v>18.464730290456433</v>
      </c>
      <c r="P48" s="17"/>
      <c r="Q48" s="61" t="str">
        <f t="shared" si="407"/>
        <v/>
      </c>
      <c r="R48" s="17"/>
      <c r="S48" s="61" t="str">
        <f t="shared" si="408"/>
        <v/>
      </c>
      <c r="T48" s="17">
        <v>3.4</v>
      </c>
      <c r="U48" s="61">
        <f t="shared" si="409"/>
        <v>11.805555555555555</v>
      </c>
      <c r="V48" s="17"/>
      <c r="W48" s="61" t="str">
        <f t="shared" si="410"/>
        <v/>
      </c>
      <c r="X48" s="17"/>
      <c r="Y48" s="61" t="str">
        <f t="shared" si="411"/>
        <v/>
      </c>
      <c r="Z48" s="17">
        <v>5.0999999999999996</v>
      </c>
      <c r="AA48" s="61">
        <f t="shared" si="412"/>
        <v>17.957746478873236</v>
      </c>
      <c r="AB48" s="17">
        <v>8.1</v>
      </c>
      <c r="AC48" s="61">
        <f t="shared" si="413"/>
        <v>17.647058823529413</v>
      </c>
      <c r="AD48" s="17">
        <v>9.9</v>
      </c>
      <c r="AE48" s="61">
        <f t="shared" si="414"/>
        <v>18.265682656826566</v>
      </c>
      <c r="AF48" s="17"/>
      <c r="AG48" s="61" t="str">
        <f t="shared" si="415"/>
        <v/>
      </c>
      <c r="AH48" s="17">
        <v>8</v>
      </c>
      <c r="AI48" s="61">
        <f t="shared" si="416"/>
        <v>16.632016632016629</v>
      </c>
      <c r="AJ48" s="17">
        <v>6.9</v>
      </c>
      <c r="AK48" s="61">
        <f t="shared" si="417"/>
        <v>19.008264462809919</v>
      </c>
      <c r="AL48" s="17">
        <v>5.0999999999999996</v>
      </c>
      <c r="AM48" s="61">
        <f t="shared" si="418"/>
        <v>13.599999999999998</v>
      </c>
      <c r="AN48" s="17"/>
      <c r="AO48" s="61" t="str">
        <f t="shared" si="419"/>
        <v/>
      </c>
      <c r="AP48" s="17">
        <v>7.2</v>
      </c>
      <c r="AQ48" s="61">
        <f t="shared" si="420"/>
        <v>19.565217391304348</v>
      </c>
      <c r="AR48" s="17">
        <v>7.2</v>
      </c>
      <c r="AS48" s="61">
        <f t="shared" si="421"/>
        <v>18.556701030927837</v>
      </c>
      <c r="AT48" s="17">
        <v>10.199999999999999</v>
      </c>
      <c r="AU48" s="61">
        <f t="shared" si="422"/>
        <v>18.149466192170816</v>
      </c>
      <c r="AV48" s="17">
        <v>7.2</v>
      </c>
      <c r="AW48" s="61">
        <v>20.512820512820511</v>
      </c>
      <c r="AX48" s="17"/>
      <c r="AY48" s="61" t="str">
        <f t="shared" si="423"/>
        <v/>
      </c>
      <c r="AZ48" s="17"/>
      <c r="BA48" s="61" t="str">
        <f t="shared" si="424"/>
        <v/>
      </c>
      <c r="BB48" s="17"/>
      <c r="BC48" s="61" t="str">
        <f t="shared" si="425"/>
        <v/>
      </c>
      <c r="BD48" s="17"/>
      <c r="BE48" s="61" t="str">
        <f t="shared" si="426"/>
        <v/>
      </c>
      <c r="BF48" s="17"/>
      <c r="BG48" s="61" t="str">
        <f t="shared" si="427"/>
        <v/>
      </c>
      <c r="BH48" s="17"/>
      <c r="BI48" s="61" t="str">
        <f t="shared" si="428"/>
        <v/>
      </c>
      <c r="BK48" s="18" t="str">
        <f t="shared" si="429"/>
        <v xml:space="preserve">     Posterior spur</v>
      </c>
      <c r="BL48" s="11">
        <f t="shared" si="1"/>
        <v>16</v>
      </c>
      <c r="BM48" s="4">
        <f t="shared" si="2"/>
        <v>3.4</v>
      </c>
      <c r="BN48" s="40" t="str">
        <f t="shared" si="3"/>
        <v>–</v>
      </c>
      <c r="BO48" s="6">
        <f t="shared" si="4"/>
        <v>10.7</v>
      </c>
      <c r="BP48" s="51">
        <f t="shared" si="5"/>
        <v>11.805555555555555</v>
      </c>
      <c r="BQ48" s="7" t="str">
        <f t="shared" si="6"/>
        <v>–</v>
      </c>
      <c r="BR48" s="52">
        <f t="shared" si="7"/>
        <v>20.616570327552985</v>
      </c>
      <c r="BS48" s="46">
        <f t="shared" si="8"/>
        <v>7.5125000000000011</v>
      </c>
      <c r="BT48" s="8">
        <f t="shared" si="9"/>
        <v>17.536702080327945</v>
      </c>
      <c r="BU48" s="5">
        <f t="shared" si="10"/>
        <v>1.9513670421869183</v>
      </c>
      <c r="BV48" s="9">
        <f t="shared" si="11"/>
        <v>2.6431037881236299</v>
      </c>
    </row>
    <row r="49" spans="1:76" ht="13.5" thickBot="1" x14ac:dyDescent="0.25">
      <c r="A49" s="27" t="s">
        <v>81</v>
      </c>
      <c r="B49" s="71">
        <f>IF(AND((B47&gt;0),(B46&gt;0)),(B47/B46),"")</f>
        <v>0.66298342541436461</v>
      </c>
      <c r="C49" s="61" t="s">
        <v>5</v>
      </c>
      <c r="D49" s="71" t="str">
        <f t="shared" ref="D49" si="430">IF(AND((D47&gt;0),(D46&gt;0)),(D47/D46),"")</f>
        <v/>
      </c>
      <c r="E49" s="61" t="s">
        <v>5</v>
      </c>
      <c r="F49" s="71">
        <f t="shared" ref="F49" si="431">IF(AND((F47&gt;0),(F46&gt;0)),(F47/F46),"")</f>
        <v>0.66972477064220171</v>
      </c>
      <c r="G49" s="61" t="s">
        <v>5</v>
      </c>
      <c r="H49" s="71">
        <f t="shared" ref="H49" si="432">IF(AND((H47&gt;0),(H46&gt;0)),(H47/H46),"")</f>
        <v>0.73311897106109325</v>
      </c>
      <c r="I49" s="61" t="s">
        <v>5</v>
      </c>
      <c r="J49" s="71">
        <f t="shared" ref="J49" si="433">IF(AND((J47&gt;0),(J46&gt;0)),(J47/J46),"")</f>
        <v>0.69056603773584913</v>
      </c>
      <c r="K49" s="61" t="s">
        <v>5</v>
      </c>
      <c r="L49" s="71">
        <f t="shared" ref="L49" si="434">IF(AND((L47&gt;0),(L46&gt;0)),(L47/L46),"")</f>
        <v>0.63440860215053763</v>
      </c>
      <c r="M49" s="61" t="s">
        <v>5</v>
      </c>
      <c r="N49" s="71">
        <f t="shared" ref="N49" si="435">IF(AND((N47&gt;0),(N46&gt;0)),(N47/N46),"")</f>
        <v>0.74308300395256921</v>
      </c>
      <c r="O49" s="61" t="s">
        <v>5</v>
      </c>
      <c r="P49" s="71">
        <f t="shared" ref="P49" si="436">IF(AND((P47&gt;0),(P46&gt;0)),(P47/P46),"")</f>
        <v>0.61676646706586835</v>
      </c>
      <c r="Q49" s="61" t="s">
        <v>5</v>
      </c>
      <c r="R49" s="71" t="str">
        <f t="shared" ref="R49" si="437">IF(AND((R47&gt;0),(R46&gt;0)),(R47/R46),"")</f>
        <v/>
      </c>
      <c r="S49" s="61" t="s">
        <v>5</v>
      </c>
      <c r="T49" s="71">
        <f t="shared" ref="T49" si="438">IF(AND((T47&gt;0),(T46&gt;0)),(T47/T46),"")</f>
        <v>0.6064516129032258</v>
      </c>
      <c r="U49" s="61" t="s">
        <v>5</v>
      </c>
      <c r="V49" s="71" t="str">
        <f t="shared" ref="V49" si="439">IF(AND((V47&gt;0),(V46&gt;0)),(V47/V46),"")</f>
        <v/>
      </c>
      <c r="W49" s="61" t="s">
        <v>5</v>
      </c>
      <c r="X49" s="71">
        <f t="shared" ref="X49" si="440">IF(AND((X47&gt;0),(X46&gt;0)),(X47/X46),"")</f>
        <v>0.62420382165605104</v>
      </c>
      <c r="Y49" s="61" t="s">
        <v>5</v>
      </c>
      <c r="Z49" s="71">
        <f t="shared" ref="Z49" si="441">IF(AND((Z47&gt;0),(Z46&gt;0)),(Z47/Z46),"")</f>
        <v>0.625</v>
      </c>
      <c r="AA49" s="61" t="s">
        <v>5</v>
      </c>
      <c r="AB49" s="71">
        <f t="shared" ref="AB49" si="442">IF(AND((AB47&gt;0),(AB46&gt;0)),(AB47/AB46),"")</f>
        <v>0.59925093632958804</v>
      </c>
      <c r="AC49" s="61" t="s">
        <v>5</v>
      </c>
      <c r="AD49" s="71">
        <f t="shared" ref="AD49" si="443">IF(AND((AD47&gt;0),(AD46&gt;0)),(AD47/AD46),"")</f>
        <v>0.65930599369085174</v>
      </c>
      <c r="AE49" s="61" t="s">
        <v>5</v>
      </c>
      <c r="AF49" s="71">
        <f>IF(AND((AF47&gt;0),(AF46&gt;0)),(AF47/AF46),"")</f>
        <v>0.65808823529411764</v>
      </c>
      <c r="AG49" s="61" t="s">
        <v>5</v>
      </c>
      <c r="AH49" s="71">
        <f t="shared" ref="AH49" si="444">IF(AND((AH47&gt;0),(AH46&gt;0)),(AH47/AH46),"")</f>
        <v>0.64259927797833938</v>
      </c>
      <c r="AI49" s="61" t="s">
        <v>5</v>
      </c>
      <c r="AJ49" s="71">
        <f t="shared" ref="AJ49" si="445">IF(AND((AJ47&gt;0),(AJ46&gt;0)),(AJ47/AJ46),"")</f>
        <v>0.68181818181818177</v>
      </c>
      <c r="AK49" s="61" t="s">
        <v>5</v>
      </c>
      <c r="AL49" s="71">
        <f t="shared" ref="AL49" si="446">IF(AND((AL47&gt;0),(AL46&gt;0)),(AL47/AL46),"")</f>
        <v>0.65437788018433174</v>
      </c>
      <c r="AM49" s="61" t="s">
        <v>5</v>
      </c>
      <c r="AN49" s="71" t="str">
        <f t="shared" ref="AN49" si="447">IF(AND((AN47&gt;0),(AN46&gt;0)),(AN47/AN46),"")</f>
        <v/>
      </c>
      <c r="AO49" s="61" t="s">
        <v>5</v>
      </c>
      <c r="AP49" s="71">
        <f t="shared" ref="AP49" si="448">IF(AND((AP47&gt;0),(AP46&gt;0)),(AP47/AP46),"")</f>
        <v>0.66145833333333337</v>
      </c>
      <c r="AQ49" s="61" t="s">
        <v>5</v>
      </c>
      <c r="AR49" s="71">
        <f t="shared" ref="AR49" si="449">IF(AND((AR47&gt;0),(AR46&gt;0)),(AR47/AR46),"")</f>
        <v>0.6428571428571429</v>
      </c>
      <c r="AS49" s="61" t="s">
        <v>5</v>
      </c>
      <c r="AT49" s="71">
        <f t="shared" ref="AT49" si="450">IF(AND((AT47&gt;0),(AT46&gt;0)),(AT47/AT46),"")</f>
        <v>0.71575342465753422</v>
      </c>
      <c r="AU49" s="61" t="s">
        <v>5</v>
      </c>
      <c r="AV49" s="71">
        <v>0.66298342541436461</v>
      </c>
      <c r="AW49" s="61" t="s">
        <v>5</v>
      </c>
      <c r="AX49" s="71" t="str">
        <f t="shared" ref="AX49" si="451">IF(AND((AX47&gt;0),(AX46&gt;0)),(AX47/AX46),"")</f>
        <v/>
      </c>
      <c r="AY49" s="61" t="s">
        <v>5</v>
      </c>
      <c r="AZ49" s="71" t="str">
        <f t="shared" ref="AZ49" si="452">IF(AND((AZ47&gt;0),(AZ46&gt;0)),(AZ47/AZ46),"")</f>
        <v/>
      </c>
      <c r="BA49" s="61" t="s">
        <v>5</v>
      </c>
      <c r="BB49" s="71" t="str">
        <f t="shared" ref="BB49" si="453">IF(AND((BB47&gt;0),(BB46&gt;0)),(BB47/BB46),"")</f>
        <v/>
      </c>
      <c r="BC49" s="61" t="s">
        <v>5</v>
      </c>
      <c r="BD49" s="71" t="str">
        <f t="shared" ref="BD49" si="454">IF(AND((BD47&gt;0),(BD46&gt;0)),(BD47/BD46),"")</f>
        <v/>
      </c>
      <c r="BE49" s="61" t="s">
        <v>5</v>
      </c>
      <c r="BF49" s="71" t="str">
        <f t="shared" ref="BF49" si="455">IF(AND((BF47&gt;0),(BF46&gt;0)),(BF47/BF46),"")</f>
        <v/>
      </c>
      <c r="BG49" s="61" t="s">
        <v>5</v>
      </c>
      <c r="BH49" s="71" t="str">
        <f t="shared" ref="BH49" si="456">IF(AND((BH47&gt;0),(BH46&gt;0)),(BH47/BH46),"")</f>
        <v/>
      </c>
      <c r="BI49" s="61" t="s">
        <v>5</v>
      </c>
      <c r="BK49" s="20" t="str">
        <f t="shared" si="429"/>
        <v xml:space="preserve">     Posterior branches length ratio</v>
      </c>
      <c r="BL49" s="21">
        <f t="shared" si="1"/>
        <v>20</v>
      </c>
      <c r="BM49" s="122">
        <f t="shared" si="2"/>
        <v>0.59925093632958804</v>
      </c>
      <c r="BN49" s="123" t="str">
        <f t="shared" si="3"/>
        <v>–</v>
      </c>
      <c r="BO49" s="124">
        <f t="shared" si="4"/>
        <v>0.74308300395256921</v>
      </c>
      <c r="BP49" s="125" t="str">
        <f t="shared" si="5"/>
        <v/>
      </c>
      <c r="BQ49" s="126" t="s">
        <v>5</v>
      </c>
      <c r="BR49" s="127" t="str">
        <f t="shared" si="7"/>
        <v/>
      </c>
      <c r="BS49" s="128">
        <f t="shared" si="8"/>
        <v>0.65923997720697725</v>
      </c>
      <c r="BT49" s="129" t="s">
        <v>5</v>
      </c>
      <c r="BU49" s="123">
        <f t="shared" si="10"/>
        <v>3.9129734764305223E-2</v>
      </c>
      <c r="BV49" s="130" t="s">
        <v>5</v>
      </c>
    </row>
    <row r="50" spans="1:76" x14ac:dyDescent="0.2">
      <c r="A50" s="93"/>
      <c r="B50" s="94"/>
      <c r="C50" s="95"/>
      <c r="D50" s="94"/>
      <c r="E50" s="95"/>
      <c r="F50" s="94"/>
      <c r="G50" s="95"/>
      <c r="H50" s="94"/>
      <c r="I50" s="95"/>
      <c r="J50" s="94"/>
      <c r="K50" s="95"/>
      <c r="L50" s="94"/>
      <c r="M50" s="95"/>
      <c r="N50" s="94"/>
      <c r="O50" s="95"/>
      <c r="P50" s="94"/>
      <c r="Q50" s="95"/>
      <c r="R50" s="94"/>
      <c r="S50" s="95"/>
      <c r="T50" s="94"/>
      <c r="U50" s="95"/>
      <c r="V50" s="94"/>
      <c r="W50" s="95"/>
      <c r="X50" s="94"/>
      <c r="Y50" s="95"/>
      <c r="Z50" s="94"/>
      <c r="AA50" s="95"/>
      <c r="AB50" s="94"/>
      <c r="AC50" s="95"/>
      <c r="AD50" s="94"/>
      <c r="AE50" s="95"/>
      <c r="AF50" s="94"/>
      <c r="AG50" s="95"/>
      <c r="AH50" s="94"/>
      <c r="AI50" s="95"/>
      <c r="AJ50" s="94"/>
      <c r="AK50" s="95"/>
      <c r="AL50" s="94"/>
      <c r="AM50" s="95"/>
      <c r="AN50" s="94"/>
      <c r="AO50" s="95"/>
      <c r="AP50" s="94"/>
      <c r="AQ50" s="95"/>
      <c r="AR50" s="94"/>
      <c r="AS50" s="95"/>
      <c r="AT50" s="94"/>
      <c r="AU50" s="95"/>
      <c r="AV50" s="94"/>
      <c r="AW50" s="95"/>
      <c r="AX50" s="94"/>
      <c r="AY50" s="95"/>
      <c r="AZ50" s="94"/>
      <c r="BA50" s="95"/>
      <c r="BB50" s="94"/>
      <c r="BC50" s="95"/>
      <c r="BD50" s="94"/>
      <c r="BE50" s="95"/>
      <c r="BF50" s="94"/>
      <c r="BG50" s="95"/>
      <c r="BH50" s="94"/>
      <c r="BI50" s="95"/>
      <c r="BK50" s="22"/>
      <c r="BL50" s="10"/>
      <c r="BM50" s="4"/>
      <c r="BN50" s="40"/>
      <c r="BO50" s="6"/>
      <c r="BP50" s="51"/>
      <c r="BQ50" s="7"/>
      <c r="BR50" s="83"/>
      <c r="BS50" s="5"/>
      <c r="BT50" s="7"/>
      <c r="BU50" s="5"/>
      <c r="BV50" s="7"/>
    </row>
    <row r="51" spans="1:76" x14ac:dyDescent="0.2">
      <c r="A51" s="84" t="s">
        <v>84</v>
      </c>
      <c r="B51" s="151">
        <v>1</v>
      </c>
      <c r="C51" s="151"/>
      <c r="D51" s="151">
        <v>1</v>
      </c>
      <c r="E51" s="151"/>
      <c r="F51" s="151">
        <v>1</v>
      </c>
      <c r="G51" s="151"/>
      <c r="H51" s="151">
        <v>1</v>
      </c>
      <c r="I51" s="151"/>
      <c r="J51" s="151">
        <v>1</v>
      </c>
      <c r="K51" s="151"/>
      <c r="L51" s="151">
        <v>1</v>
      </c>
      <c r="M51" s="151"/>
      <c r="N51" s="151">
        <v>1</v>
      </c>
      <c r="O51" s="151"/>
      <c r="P51" s="151">
        <v>0</v>
      </c>
      <c r="Q51" s="151"/>
      <c r="R51" s="151">
        <v>0</v>
      </c>
      <c r="S51" s="151"/>
      <c r="T51" s="151">
        <v>0</v>
      </c>
      <c r="U51" s="151"/>
      <c r="V51" s="151">
        <v>0</v>
      </c>
      <c r="W51" s="151"/>
      <c r="X51" s="151">
        <v>0</v>
      </c>
      <c r="Y51" s="151"/>
      <c r="Z51" s="151">
        <v>0</v>
      </c>
      <c r="AA51" s="151"/>
      <c r="AB51" s="151">
        <v>0</v>
      </c>
      <c r="AC51" s="151"/>
      <c r="AD51" s="151">
        <v>1</v>
      </c>
      <c r="AE51" s="151"/>
      <c r="AF51" s="151">
        <v>1</v>
      </c>
      <c r="AG51" s="151"/>
      <c r="AH51" s="151">
        <v>0</v>
      </c>
      <c r="AI51" s="151"/>
      <c r="AJ51" s="151">
        <v>1</v>
      </c>
      <c r="AK51" s="151"/>
      <c r="AL51" s="151">
        <v>1</v>
      </c>
      <c r="AM51" s="151"/>
      <c r="AN51" s="151">
        <v>0</v>
      </c>
      <c r="AO51" s="151"/>
      <c r="AP51" s="151">
        <v>1</v>
      </c>
      <c r="AQ51" s="151"/>
      <c r="AR51" s="151">
        <v>1</v>
      </c>
      <c r="AS51" s="151"/>
      <c r="AT51" s="151">
        <v>1</v>
      </c>
      <c r="AU51" s="151"/>
      <c r="AV51" s="151">
        <v>0</v>
      </c>
      <c r="AW51" s="151"/>
      <c r="AX51" s="151"/>
      <c r="AY51" s="151"/>
      <c r="AZ51" s="151"/>
      <c r="BA51" s="151"/>
      <c r="BB51" s="151"/>
      <c r="BC51" s="151"/>
      <c r="BD51" s="151"/>
      <c r="BE51" s="151"/>
      <c r="BF51" s="151"/>
      <c r="BG51" s="151"/>
      <c r="BH51" s="151"/>
      <c r="BI51" s="151"/>
      <c r="BL51" s="85">
        <f>COUNT(B51:BI51)</f>
        <v>24</v>
      </c>
      <c r="BM51" s="5"/>
      <c r="BN51" s="5"/>
      <c r="BO51" s="5"/>
      <c r="BP51" s="7"/>
      <c r="BQ51" s="7"/>
      <c r="BR51" s="7"/>
      <c r="BS51" s="137">
        <f>IF(COUNT(B51:BI51)&gt;0,AVERAGE(B51:BI51),"?")</f>
        <v>0.58333333333333337</v>
      </c>
      <c r="BT51" s="137"/>
      <c r="BU51" s="5"/>
      <c r="BV51" s="7"/>
    </row>
    <row r="52" spans="1:76" x14ac:dyDescent="0.2">
      <c r="A52" s="84" t="s">
        <v>86</v>
      </c>
      <c r="B52" s="151">
        <v>1</v>
      </c>
      <c r="C52" s="151"/>
      <c r="D52" s="151">
        <v>1</v>
      </c>
      <c r="E52" s="151"/>
      <c r="F52" s="151">
        <v>0</v>
      </c>
      <c r="G52" s="151"/>
      <c r="H52" s="151">
        <v>0</v>
      </c>
      <c r="I52" s="151"/>
      <c r="J52" s="151">
        <v>0</v>
      </c>
      <c r="K52" s="151"/>
      <c r="L52" s="151">
        <v>0</v>
      </c>
      <c r="M52" s="151"/>
      <c r="N52" s="151">
        <v>0</v>
      </c>
      <c r="O52" s="151"/>
      <c r="P52" s="151">
        <v>0</v>
      </c>
      <c r="Q52" s="151"/>
      <c r="R52" s="151">
        <v>0</v>
      </c>
      <c r="S52" s="151"/>
      <c r="T52" s="151">
        <v>0</v>
      </c>
      <c r="U52" s="151"/>
      <c r="V52" s="151">
        <v>0</v>
      </c>
      <c r="W52" s="151"/>
      <c r="X52" s="151">
        <v>0</v>
      </c>
      <c r="Y52" s="151"/>
      <c r="Z52" s="151">
        <v>0</v>
      </c>
      <c r="AA52" s="151"/>
      <c r="AB52" s="151">
        <v>1</v>
      </c>
      <c r="AC52" s="151"/>
      <c r="AD52" s="151">
        <v>1</v>
      </c>
      <c r="AE52" s="151"/>
      <c r="AF52" s="151">
        <v>1</v>
      </c>
      <c r="AG52" s="151"/>
      <c r="AH52" s="151">
        <v>1</v>
      </c>
      <c r="AI52" s="151"/>
      <c r="AJ52" s="151">
        <v>1</v>
      </c>
      <c r="AK52" s="151"/>
      <c r="AL52" s="151">
        <v>1</v>
      </c>
      <c r="AM52" s="151"/>
      <c r="AN52" s="151">
        <v>0</v>
      </c>
      <c r="AO52" s="151"/>
      <c r="AP52" s="151">
        <v>1</v>
      </c>
      <c r="AQ52" s="151"/>
      <c r="AR52" s="151">
        <v>1</v>
      </c>
      <c r="AS52" s="151"/>
      <c r="AT52" s="151">
        <v>1</v>
      </c>
      <c r="AU52" s="151"/>
      <c r="AV52" s="151">
        <v>0</v>
      </c>
      <c r="AW52" s="151"/>
      <c r="AX52" s="151"/>
      <c r="AY52" s="151"/>
      <c r="AZ52" s="151"/>
      <c r="BA52" s="151"/>
      <c r="BB52" s="151"/>
      <c r="BC52" s="151"/>
      <c r="BD52" s="151"/>
      <c r="BE52" s="151"/>
      <c r="BF52" s="151"/>
      <c r="BG52" s="151"/>
      <c r="BH52" s="151"/>
      <c r="BI52" s="151"/>
      <c r="BL52" s="85">
        <f t="shared" ref="BL52:BL54" si="457">COUNT(B52:BI52)</f>
        <v>24</v>
      </c>
      <c r="BM52" s="5"/>
      <c r="BN52" s="5"/>
      <c r="BO52" s="5"/>
      <c r="BP52" s="7"/>
      <c r="BQ52" s="7"/>
      <c r="BR52" s="7"/>
      <c r="BS52" s="137">
        <f t="shared" ref="BS52:BS54" si="458">IF(COUNT(B52:BI52)&gt;0,AVERAGE(B52:BI52),"?")</f>
        <v>0.45833333333333331</v>
      </c>
      <c r="BT52" s="137"/>
      <c r="BU52" s="5"/>
      <c r="BV52" s="7"/>
    </row>
    <row r="53" spans="1:76" x14ac:dyDescent="0.2">
      <c r="A53" s="84" t="s">
        <v>87</v>
      </c>
      <c r="B53" s="151">
        <v>1</v>
      </c>
      <c r="C53" s="151"/>
      <c r="D53" s="151">
        <v>1</v>
      </c>
      <c r="E53" s="151"/>
      <c r="F53" s="151">
        <v>0</v>
      </c>
      <c r="G53" s="151"/>
      <c r="H53" s="151">
        <v>0</v>
      </c>
      <c r="I53" s="151"/>
      <c r="J53" s="151">
        <v>0</v>
      </c>
      <c r="K53" s="151"/>
      <c r="L53" s="151">
        <v>0</v>
      </c>
      <c r="M53" s="151"/>
      <c r="N53" s="151">
        <v>0</v>
      </c>
      <c r="O53" s="151"/>
      <c r="P53" s="151">
        <v>0</v>
      </c>
      <c r="Q53" s="151"/>
      <c r="R53" s="151">
        <v>0</v>
      </c>
      <c r="S53" s="151"/>
      <c r="T53" s="151">
        <v>0</v>
      </c>
      <c r="U53" s="151"/>
      <c r="V53" s="151">
        <v>0</v>
      </c>
      <c r="W53" s="151"/>
      <c r="X53" s="151">
        <v>0</v>
      </c>
      <c r="Y53" s="151"/>
      <c r="Z53" s="151">
        <v>0</v>
      </c>
      <c r="AA53" s="151"/>
      <c r="AB53" s="151">
        <v>1</v>
      </c>
      <c r="AC53" s="151"/>
      <c r="AD53" s="151">
        <v>1</v>
      </c>
      <c r="AE53" s="151"/>
      <c r="AF53" s="151">
        <v>1</v>
      </c>
      <c r="AG53" s="151"/>
      <c r="AH53" s="151">
        <v>1</v>
      </c>
      <c r="AI53" s="151"/>
      <c r="AJ53" s="151">
        <v>1</v>
      </c>
      <c r="AK53" s="151"/>
      <c r="AL53" s="151">
        <v>1</v>
      </c>
      <c r="AM53" s="151"/>
      <c r="AN53" s="151">
        <v>0</v>
      </c>
      <c r="AO53" s="151"/>
      <c r="AP53" s="151">
        <v>1</v>
      </c>
      <c r="AQ53" s="151"/>
      <c r="AR53" s="151">
        <v>1</v>
      </c>
      <c r="AS53" s="151"/>
      <c r="AT53" s="151">
        <v>1</v>
      </c>
      <c r="AU53" s="151"/>
      <c r="AV53" s="151">
        <v>0</v>
      </c>
      <c r="AW53" s="151"/>
      <c r="AX53" s="151"/>
      <c r="AY53" s="151"/>
      <c r="AZ53" s="151"/>
      <c r="BA53" s="151"/>
      <c r="BB53" s="151"/>
      <c r="BC53" s="151"/>
      <c r="BD53" s="151"/>
      <c r="BE53" s="151"/>
      <c r="BF53" s="151"/>
      <c r="BG53" s="151"/>
      <c r="BH53" s="151"/>
      <c r="BI53" s="151"/>
      <c r="BL53" s="85">
        <f t="shared" si="457"/>
        <v>24</v>
      </c>
      <c r="BM53" s="5"/>
      <c r="BN53" s="5"/>
      <c r="BO53" s="5"/>
      <c r="BP53" s="7"/>
      <c r="BQ53" s="7"/>
      <c r="BR53" s="7"/>
      <c r="BS53" s="137">
        <f t="shared" si="458"/>
        <v>0.45833333333333331</v>
      </c>
      <c r="BT53" s="137"/>
      <c r="BU53" s="5"/>
      <c r="BV53" s="7"/>
    </row>
    <row r="54" spans="1:76" x14ac:dyDescent="0.2">
      <c r="A54" s="84" t="s">
        <v>88</v>
      </c>
      <c r="B54" s="151">
        <v>1</v>
      </c>
      <c r="C54" s="151"/>
      <c r="D54" s="151">
        <v>1</v>
      </c>
      <c r="E54" s="151"/>
      <c r="F54" s="151">
        <v>0</v>
      </c>
      <c r="G54" s="151"/>
      <c r="H54" s="151">
        <v>0</v>
      </c>
      <c r="I54" s="151"/>
      <c r="J54" s="151">
        <v>0</v>
      </c>
      <c r="K54" s="151"/>
      <c r="L54" s="151">
        <v>0</v>
      </c>
      <c r="M54" s="151"/>
      <c r="N54" s="151">
        <v>0</v>
      </c>
      <c r="O54" s="151"/>
      <c r="P54" s="151">
        <v>0</v>
      </c>
      <c r="Q54" s="151"/>
      <c r="R54" s="151">
        <v>0</v>
      </c>
      <c r="S54" s="151"/>
      <c r="T54" s="151">
        <v>0</v>
      </c>
      <c r="U54" s="151"/>
      <c r="V54" s="151">
        <v>0</v>
      </c>
      <c r="W54" s="151"/>
      <c r="X54" s="151">
        <v>0</v>
      </c>
      <c r="Y54" s="151"/>
      <c r="Z54" s="151">
        <v>0</v>
      </c>
      <c r="AA54" s="151"/>
      <c r="AB54" s="151">
        <v>1</v>
      </c>
      <c r="AC54" s="151"/>
      <c r="AD54" s="151">
        <v>1</v>
      </c>
      <c r="AE54" s="151"/>
      <c r="AF54" s="151">
        <v>1</v>
      </c>
      <c r="AG54" s="151"/>
      <c r="AH54" s="151">
        <v>1</v>
      </c>
      <c r="AI54" s="151"/>
      <c r="AJ54" s="151">
        <v>1</v>
      </c>
      <c r="AK54" s="151"/>
      <c r="AL54" s="151">
        <v>1</v>
      </c>
      <c r="AM54" s="151"/>
      <c r="AN54" s="151">
        <v>0</v>
      </c>
      <c r="AO54" s="151"/>
      <c r="AP54" s="151">
        <v>1</v>
      </c>
      <c r="AQ54" s="151"/>
      <c r="AR54" s="151">
        <v>1</v>
      </c>
      <c r="AS54" s="151"/>
      <c r="AT54" s="151">
        <v>1</v>
      </c>
      <c r="AU54" s="151"/>
      <c r="AV54" s="151">
        <v>0</v>
      </c>
      <c r="AW54" s="151"/>
      <c r="AX54" s="151"/>
      <c r="AY54" s="151"/>
      <c r="AZ54" s="151"/>
      <c r="BA54" s="151"/>
      <c r="BB54" s="151"/>
      <c r="BC54" s="151"/>
      <c r="BD54" s="151"/>
      <c r="BE54" s="151"/>
      <c r="BF54" s="151"/>
      <c r="BG54" s="151"/>
      <c r="BH54" s="151"/>
      <c r="BI54" s="151"/>
      <c r="BL54" s="85">
        <f t="shared" si="457"/>
        <v>24</v>
      </c>
      <c r="BM54" s="5"/>
      <c r="BN54" s="5"/>
      <c r="BO54" s="5"/>
      <c r="BP54" s="7"/>
      <c r="BQ54" s="7"/>
      <c r="BR54" s="7"/>
      <c r="BS54" s="137">
        <f t="shared" si="458"/>
        <v>0.45833333333333331</v>
      </c>
      <c r="BT54" s="137"/>
      <c r="BU54" s="5"/>
      <c r="BV54" s="7"/>
      <c r="BW54" s="5"/>
      <c r="BX54" s="7"/>
    </row>
    <row r="55" spans="1:76" x14ac:dyDescent="0.2">
      <c r="BL55" s="10"/>
      <c r="BM55" s="5"/>
      <c r="BN55" s="5"/>
      <c r="BO55" s="5"/>
      <c r="BP55" s="7"/>
      <c r="BQ55" s="7"/>
      <c r="BR55" s="7"/>
      <c r="BS55" s="5"/>
      <c r="BT55" s="7"/>
      <c r="BU55" s="5"/>
      <c r="BV55" s="7"/>
      <c r="BW55" s="5"/>
      <c r="BX55" s="7"/>
    </row>
    <row r="56" spans="1:76" x14ac:dyDescent="0.2">
      <c r="BL56" s="10"/>
      <c r="BM56" s="5"/>
      <c r="BN56" s="5"/>
      <c r="BO56" s="5"/>
      <c r="BP56" s="7"/>
      <c r="BQ56" s="7"/>
      <c r="BR56" s="7"/>
      <c r="BS56" s="5"/>
      <c r="BT56" s="7"/>
      <c r="BU56" s="5"/>
      <c r="BV56" s="7"/>
      <c r="BW56" s="5"/>
      <c r="BX56" s="7"/>
    </row>
    <row r="57" spans="1:76" x14ac:dyDescent="0.2">
      <c r="BL57" s="10"/>
      <c r="BM57" s="5"/>
      <c r="BN57" s="5"/>
      <c r="BO57" s="5"/>
      <c r="BP57" s="7"/>
      <c r="BQ57" s="7"/>
      <c r="BR57" s="7"/>
      <c r="BS57" s="5"/>
      <c r="BT57" s="7"/>
      <c r="BU57" s="5"/>
      <c r="BV57" s="7"/>
      <c r="BW57" s="5"/>
      <c r="BX57" s="7"/>
    </row>
    <row r="58" spans="1:76" x14ac:dyDescent="0.2">
      <c r="BL58" s="10"/>
      <c r="BM58" s="5"/>
      <c r="BN58" s="5"/>
      <c r="BO58" s="5"/>
      <c r="BP58" s="7"/>
      <c r="BQ58" s="7"/>
      <c r="BR58" s="7"/>
      <c r="BS58" s="5"/>
      <c r="BT58" s="7"/>
      <c r="BU58" s="5"/>
      <c r="BV58" s="7"/>
      <c r="BW58" s="5"/>
      <c r="BX58" s="7"/>
    </row>
    <row r="59" spans="1:76" x14ac:dyDescent="0.2">
      <c r="BL59" s="10"/>
      <c r="BM59" s="5"/>
      <c r="BN59" s="5"/>
      <c r="BO59" s="5"/>
      <c r="BP59" s="7"/>
      <c r="BQ59" s="7"/>
      <c r="BR59" s="7"/>
      <c r="BS59" s="5"/>
      <c r="BT59" s="7"/>
      <c r="BU59" s="5"/>
      <c r="BV59" s="7"/>
      <c r="BW59" s="5"/>
      <c r="BX59" s="7"/>
    </row>
    <row r="60" spans="1:76" x14ac:dyDescent="0.2">
      <c r="BL60" s="10"/>
      <c r="BM60" s="5"/>
      <c r="BN60" s="5"/>
      <c r="BO60" s="5"/>
      <c r="BP60" s="7"/>
      <c r="BQ60" s="7"/>
      <c r="BR60" s="7"/>
      <c r="BS60" s="5"/>
      <c r="BT60" s="7"/>
      <c r="BU60" s="5"/>
      <c r="BV60" s="7"/>
      <c r="BW60" s="5"/>
      <c r="BX60" s="7"/>
    </row>
    <row r="61" spans="1:76" x14ac:dyDescent="0.2">
      <c r="BL61" s="10"/>
      <c r="BM61" s="5"/>
      <c r="BN61" s="5"/>
      <c r="BO61" s="5"/>
      <c r="BP61" s="7"/>
      <c r="BQ61" s="7"/>
      <c r="BR61" s="7"/>
      <c r="BS61" s="5"/>
      <c r="BT61" s="7"/>
      <c r="BU61" s="5"/>
      <c r="BV61" s="7"/>
      <c r="BW61" s="5"/>
      <c r="BX61" s="7"/>
    </row>
    <row r="62" spans="1:76" x14ac:dyDescent="0.2">
      <c r="BL62" s="10"/>
      <c r="BM62" s="5"/>
      <c r="BN62" s="5"/>
      <c r="BO62" s="5"/>
      <c r="BP62" s="7"/>
      <c r="BQ62" s="7"/>
      <c r="BR62" s="7"/>
      <c r="BS62" s="5"/>
      <c r="BT62" s="7"/>
      <c r="BU62" s="5"/>
      <c r="BV62" s="7"/>
      <c r="BW62" s="5"/>
      <c r="BX62" s="7"/>
    </row>
    <row r="63" spans="1:76" x14ac:dyDescent="0.2">
      <c r="BL63" s="10"/>
      <c r="BM63" s="5"/>
      <c r="BN63" s="5"/>
      <c r="BO63" s="5"/>
      <c r="BP63" s="7"/>
      <c r="BQ63" s="7"/>
      <c r="BR63" s="7"/>
      <c r="BS63" s="5"/>
      <c r="BT63" s="7"/>
      <c r="BU63" s="5"/>
      <c r="BV63" s="7"/>
      <c r="BW63" s="5"/>
      <c r="BX63" s="7"/>
    </row>
    <row r="64" spans="1:76" x14ac:dyDescent="0.2">
      <c r="BL64" s="10"/>
      <c r="BM64" s="5"/>
      <c r="BN64" s="5"/>
      <c r="BO64" s="5"/>
      <c r="BP64" s="7"/>
      <c r="BQ64" s="7"/>
      <c r="BR64" s="7"/>
      <c r="BS64" s="5"/>
      <c r="BT64" s="7"/>
      <c r="BU64" s="5"/>
      <c r="BV64" s="7"/>
      <c r="BW64" s="5"/>
      <c r="BX64" s="7"/>
    </row>
    <row r="65" spans="71:71" x14ac:dyDescent="0.2">
      <c r="BS65" s="5"/>
    </row>
    <row r="66" spans="71:71" x14ac:dyDescent="0.2">
      <c r="BS66" s="5"/>
    </row>
    <row r="67" spans="71:71" x14ac:dyDescent="0.2">
      <c r="BS67" s="5"/>
    </row>
  </sheetData>
  <mergeCells count="162">
    <mergeCell ref="BF54:BG54"/>
    <mergeCell ref="BH54:BI54"/>
    <mergeCell ref="BS54:BT54"/>
    <mergeCell ref="AV54:AW54"/>
    <mergeCell ref="AX54:AY54"/>
    <mergeCell ref="AZ54:BA54"/>
    <mergeCell ref="BB54:BC54"/>
    <mergeCell ref="BD54:BE54"/>
    <mergeCell ref="AL54:AM54"/>
    <mergeCell ref="AN54:AO54"/>
    <mergeCell ref="AP54:AQ54"/>
    <mergeCell ref="AR54:AS54"/>
    <mergeCell ref="AT54:AU54"/>
    <mergeCell ref="AB54:AC54"/>
    <mergeCell ref="AD54:AE54"/>
    <mergeCell ref="AF54:AG54"/>
    <mergeCell ref="AH54:AI54"/>
    <mergeCell ref="AJ54:AK54"/>
    <mergeCell ref="T54:U54"/>
    <mergeCell ref="V54:W54"/>
    <mergeCell ref="X54:Y54"/>
    <mergeCell ref="Z54:AA54"/>
    <mergeCell ref="B54:C54"/>
    <mergeCell ref="D54:E54"/>
    <mergeCell ref="F54:G54"/>
    <mergeCell ref="H54:I54"/>
    <mergeCell ref="J54:K54"/>
    <mergeCell ref="L54:M54"/>
    <mergeCell ref="N54:O54"/>
    <mergeCell ref="P54:Q54"/>
    <mergeCell ref="R54:S54"/>
    <mergeCell ref="Z53:AA53"/>
    <mergeCell ref="AV52:AW52"/>
    <mergeCell ref="AX52:AY52"/>
    <mergeCell ref="AZ52:BA52"/>
    <mergeCell ref="BF53:BG53"/>
    <mergeCell ref="BH53:BI53"/>
    <mergeCell ref="BB53:BC53"/>
    <mergeCell ref="AR52:AS52"/>
    <mergeCell ref="AT52:AU52"/>
    <mergeCell ref="AV53:AW53"/>
    <mergeCell ref="AX53:AY53"/>
    <mergeCell ref="AZ53:BA53"/>
    <mergeCell ref="BD53:BE53"/>
    <mergeCell ref="AL53:AM53"/>
    <mergeCell ref="AN53:AO53"/>
    <mergeCell ref="AP53:AQ53"/>
    <mergeCell ref="AR53:AS53"/>
    <mergeCell ref="AJ52:AK52"/>
    <mergeCell ref="AT53:AU53"/>
    <mergeCell ref="AB53:AC53"/>
    <mergeCell ref="AD53:AE53"/>
    <mergeCell ref="B53:C53"/>
    <mergeCell ref="D53:E53"/>
    <mergeCell ref="F53:G53"/>
    <mergeCell ref="H53:I53"/>
    <mergeCell ref="J53:K53"/>
    <mergeCell ref="L53:M53"/>
    <mergeCell ref="N53:O53"/>
    <mergeCell ref="P53:Q53"/>
    <mergeCell ref="R53:S53"/>
    <mergeCell ref="X51:Y51"/>
    <mergeCell ref="AF53:AG53"/>
    <mergeCell ref="AH53:AI53"/>
    <mergeCell ref="AJ53:AK53"/>
    <mergeCell ref="BH52:BI52"/>
    <mergeCell ref="BS52:BT52"/>
    <mergeCell ref="BS53:BT53"/>
    <mergeCell ref="BF52:BG52"/>
    <mergeCell ref="T52:U52"/>
    <mergeCell ref="V52:W52"/>
    <mergeCell ref="X52:Y52"/>
    <mergeCell ref="Z52:AA52"/>
    <mergeCell ref="BB52:BC52"/>
    <mergeCell ref="BD52:BE52"/>
    <mergeCell ref="AL52:AM52"/>
    <mergeCell ref="AN52:AO52"/>
    <mergeCell ref="AP52:AQ52"/>
    <mergeCell ref="AB52:AC52"/>
    <mergeCell ref="AD52:AE52"/>
    <mergeCell ref="AF52:AG52"/>
    <mergeCell ref="AH52:AI52"/>
    <mergeCell ref="T53:U53"/>
    <mergeCell ref="V53:W53"/>
    <mergeCell ref="X53:Y53"/>
    <mergeCell ref="AT1:AU1"/>
    <mergeCell ref="AV1:AW1"/>
    <mergeCell ref="AX1:AY1"/>
    <mergeCell ref="AZ1:BA1"/>
    <mergeCell ref="BB1:BC1"/>
    <mergeCell ref="BD1:BE1"/>
    <mergeCell ref="B52:C52"/>
    <mergeCell ref="D52:E52"/>
    <mergeCell ref="F52:G52"/>
    <mergeCell ref="H52:I52"/>
    <mergeCell ref="J52:K52"/>
    <mergeCell ref="L52:M52"/>
    <mergeCell ref="N52:O52"/>
    <mergeCell ref="P52:Q52"/>
    <mergeCell ref="R52:S52"/>
    <mergeCell ref="L51:M51"/>
    <mergeCell ref="Z51:AA51"/>
    <mergeCell ref="AB51:AC51"/>
    <mergeCell ref="AD51:AE51"/>
    <mergeCell ref="N51:O51"/>
    <mergeCell ref="P51:Q51"/>
    <mergeCell ref="R51:S51"/>
    <mergeCell ref="T51:U51"/>
    <mergeCell ref="V51:W51"/>
    <mergeCell ref="AN51:AO51"/>
    <mergeCell ref="AP51:AQ51"/>
    <mergeCell ref="AR51:AS51"/>
    <mergeCell ref="AT51:AU51"/>
    <mergeCell ref="AV51:AW51"/>
    <mergeCell ref="AX51:AY51"/>
    <mergeCell ref="AZ51:BA51"/>
    <mergeCell ref="BB51:BC51"/>
    <mergeCell ref="BH51:BI51"/>
    <mergeCell ref="BD51:BE51"/>
    <mergeCell ref="BF51:BG51"/>
    <mergeCell ref="B51:C51"/>
    <mergeCell ref="D51:E51"/>
    <mergeCell ref="F51:G51"/>
    <mergeCell ref="H51:I51"/>
    <mergeCell ref="J51:K51"/>
    <mergeCell ref="B1:C1"/>
    <mergeCell ref="D1:E1"/>
    <mergeCell ref="F1:G1"/>
    <mergeCell ref="H1:I1"/>
    <mergeCell ref="R1:S1"/>
    <mergeCell ref="X1:Y1"/>
    <mergeCell ref="J1:K1"/>
    <mergeCell ref="L1:M1"/>
    <mergeCell ref="N1:O1"/>
    <mergeCell ref="P1:Q1"/>
    <mergeCell ref="T1:U1"/>
    <mergeCell ref="V1:W1"/>
    <mergeCell ref="Z1:AA1"/>
    <mergeCell ref="BS51:BT51"/>
    <mergeCell ref="BU1:BV1"/>
    <mergeCell ref="BW1:BX1"/>
    <mergeCell ref="BM2:BO2"/>
    <mergeCell ref="BP2:BR2"/>
    <mergeCell ref="BM1:BR1"/>
    <mergeCell ref="BS1:BT1"/>
    <mergeCell ref="AB1:AC1"/>
    <mergeCell ref="AD1:AE1"/>
    <mergeCell ref="BK1:BK2"/>
    <mergeCell ref="BL1:BL2"/>
    <mergeCell ref="AF1:AG1"/>
    <mergeCell ref="AH1:AI1"/>
    <mergeCell ref="AJ1:AK1"/>
    <mergeCell ref="AL1:AM1"/>
    <mergeCell ref="AN1:AO1"/>
    <mergeCell ref="AP1:AQ1"/>
    <mergeCell ref="AR1:AS1"/>
    <mergeCell ref="BF1:BG1"/>
    <mergeCell ref="BH1:BI1"/>
    <mergeCell ref="AF51:AG51"/>
    <mergeCell ref="AH51:AI51"/>
    <mergeCell ref="AJ51:AK51"/>
    <mergeCell ref="AL51:AM51"/>
  </mergeCells>
  <phoneticPr fontId="1"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00FF"/>
  </sheetPr>
  <dimension ref="A1:BZ67"/>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0.28515625" style="12" bestFit="1" customWidth="1"/>
    <col min="2" max="3" width="6.7109375" style="114" customWidth="1"/>
    <col min="4" max="61" width="6.7109375" style="12" customWidth="1"/>
    <col min="62" max="62" width="2.85546875" style="12" customWidth="1"/>
    <col min="63" max="63" width="30.28515625" style="12" bestFit="1" customWidth="1"/>
    <col min="64" max="64" width="3.140625" style="12" bestFit="1" customWidth="1"/>
    <col min="65" max="65" width="6.85546875" style="12" bestFit="1" customWidth="1"/>
    <col min="66" max="66" width="2.42578125" style="12" customWidth="1"/>
    <col min="67" max="67" width="6.85546875" style="12" bestFit="1" customWidth="1"/>
    <col min="68" max="68" width="7.42578125" style="12" bestFit="1" customWidth="1"/>
    <col min="69" max="69" width="2.42578125" style="43" customWidth="1"/>
    <col min="70" max="70" width="7.42578125" style="12" bestFit="1" customWidth="1"/>
    <col min="71" max="71" width="7.5703125" style="12" bestFit="1" customWidth="1"/>
    <col min="72" max="72" width="7.42578125" style="43" bestFit="1" customWidth="1"/>
    <col min="73" max="73" width="7.5703125" style="12" bestFit="1" customWidth="1"/>
    <col min="74" max="74" width="7.28515625" style="43" bestFit="1" customWidth="1"/>
    <col min="75" max="75" width="5.7109375" style="12" bestFit="1" customWidth="1"/>
    <col min="76" max="76" width="7.42578125" style="12" bestFit="1" customWidth="1"/>
    <col min="77" max="16384" width="9.140625" style="12"/>
  </cols>
  <sheetData>
    <row r="1" spans="1:78" x14ac:dyDescent="0.2">
      <c r="A1" s="13" t="s">
        <v>6</v>
      </c>
      <c r="B1" s="153" t="s">
        <v>7</v>
      </c>
      <c r="C1" s="153"/>
      <c r="D1" s="152">
        <v>2</v>
      </c>
      <c r="E1" s="152"/>
      <c r="F1" s="152">
        <v>3</v>
      </c>
      <c r="G1" s="152"/>
      <c r="H1" s="152">
        <v>4</v>
      </c>
      <c r="I1" s="152"/>
      <c r="J1" s="152">
        <v>5</v>
      </c>
      <c r="K1" s="152"/>
      <c r="L1" s="152">
        <v>6</v>
      </c>
      <c r="M1" s="152"/>
      <c r="N1" s="152">
        <v>7</v>
      </c>
      <c r="O1" s="152"/>
      <c r="P1" s="152">
        <v>8</v>
      </c>
      <c r="Q1" s="152"/>
      <c r="R1" s="152">
        <v>9</v>
      </c>
      <c r="S1" s="152"/>
      <c r="T1" s="152">
        <v>10</v>
      </c>
      <c r="U1" s="152"/>
      <c r="V1" s="152">
        <v>11</v>
      </c>
      <c r="W1" s="152"/>
      <c r="X1" s="146">
        <v>12</v>
      </c>
      <c r="Y1" s="146"/>
      <c r="Z1" s="146">
        <v>13</v>
      </c>
      <c r="AA1" s="146"/>
      <c r="AB1" s="146">
        <v>14</v>
      </c>
      <c r="AC1" s="146"/>
      <c r="AD1" s="146">
        <v>15</v>
      </c>
      <c r="AE1" s="146"/>
      <c r="AF1" s="146">
        <v>16</v>
      </c>
      <c r="AG1" s="146"/>
      <c r="AH1" s="146">
        <v>17</v>
      </c>
      <c r="AI1" s="146"/>
      <c r="AJ1" s="146">
        <v>18</v>
      </c>
      <c r="AK1" s="146"/>
      <c r="AL1" s="146">
        <v>19</v>
      </c>
      <c r="AM1" s="146"/>
      <c r="AN1" s="146">
        <v>20</v>
      </c>
      <c r="AO1" s="146"/>
      <c r="AP1" s="146">
        <v>21</v>
      </c>
      <c r="AQ1" s="146"/>
      <c r="AR1" s="146">
        <v>22</v>
      </c>
      <c r="AS1" s="146"/>
      <c r="AT1" s="146">
        <v>23</v>
      </c>
      <c r="AU1" s="146"/>
      <c r="AV1" s="146">
        <v>24</v>
      </c>
      <c r="AW1" s="146"/>
      <c r="AX1" s="146">
        <v>25</v>
      </c>
      <c r="AY1" s="146"/>
      <c r="AZ1" s="146">
        <v>26</v>
      </c>
      <c r="BA1" s="146"/>
      <c r="BB1" s="146">
        <v>27</v>
      </c>
      <c r="BC1" s="146"/>
      <c r="BD1" s="146">
        <v>28</v>
      </c>
      <c r="BE1" s="146"/>
      <c r="BF1" s="146">
        <v>29</v>
      </c>
      <c r="BG1" s="146"/>
      <c r="BH1" s="146">
        <v>30</v>
      </c>
      <c r="BI1" s="146"/>
      <c r="BK1" s="147" t="s">
        <v>8</v>
      </c>
      <c r="BL1" s="149" t="s">
        <v>2</v>
      </c>
      <c r="BM1" s="138" t="s">
        <v>9</v>
      </c>
      <c r="BN1" s="138"/>
      <c r="BO1" s="138"/>
      <c r="BP1" s="138"/>
      <c r="BQ1" s="138"/>
      <c r="BR1" s="143"/>
      <c r="BS1" s="144" t="s">
        <v>0</v>
      </c>
      <c r="BT1" s="145"/>
      <c r="BU1" s="138" t="s">
        <v>1</v>
      </c>
      <c r="BV1" s="139"/>
      <c r="BW1" s="138" t="s">
        <v>10</v>
      </c>
      <c r="BX1" s="138"/>
    </row>
    <row r="2" spans="1:78" x14ac:dyDescent="0.2">
      <c r="A2" s="14" t="s">
        <v>8</v>
      </c>
      <c r="B2" s="81" t="s">
        <v>4</v>
      </c>
      <c r="C2" s="111" t="s">
        <v>3</v>
      </c>
      <c r="D2" s="15" t="s">
        <v>4</v>
      </c>
      <c r="E2" s="2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t="s">
        <v>4</v>
      </c>
      <c r="AS2" s="23" t="s">
        <v>3</v>
      </c>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K2" s="148"/>
      <c r="BL2" s="150"/>
      <c r="BM2" s="140" t="s">
        <v>4</v>
      </c>
      <c r="BN2" s="140"/>
      <c r="BO2" s="140"/>
      <c r="BP2" s="141" t="s">
        <v>3</v>
      </c>
      <c r="BQ2" s="141"/>
      <c r="BR2" s="142"/>
      <c r="BS2" s="44" t="s">
        <v>4</v>
      </c>
      <c r="BT2" s="80" t="s">
        <v>3</v>
      </c>
      <c r="BU2" s="78" t="s">
        <v>4</v>
      </c>
      <c r="BV2" s="2" t="s">
        <v>3</v>
      </c>
      <c r="BW2" s="78" t="s">
        <v>4</v>
      </c>
      <c r="BX2" s="79" t="s">
        <v>3</v>
      </c>
    </row>
    <row r="3" spans="1:78" x14ac:dyDescent="0.2">
      <c r="A3" s="16" t="s">
        <v>11</v>
      </c>
      <c r="B3" s="82"/>
      <c r="C3" s="107" t="str">
        <f>IF(AND((B3&gt;0),(B$7&gt;0)),(B3/B$7*100),"")</f>
        <v/>
      </c>
      <c r="D3" s="34"/>
      <c r="E3" s="35" t="str">
        <f>IF(AND((D3&gt;0),(D$7&gt;0)),(D3/D$7*100),"")</f>
        <v/>
      </c>
      <c r="F3" s="34"/>
      <c r="G3" s="35" t="str">
        <f>IF(AND((F3&gt;0),(F$7&gt;0)),(F3/F$7*100),"")</f>
        <v/>
      </c>
      <c r="H3" s="34"/>
      <c r="I3" s="35" t="str">
        <f>IF(AND((H3&gt;0),(H$7&gt;0)),(H3/H$7*100),"")</f>
        <v/>
      </c>
      <c r="J3" s="34"/>
      <c r="K3" s="35" t="str">
        <f>IF(AND((J3&gt;0),(J$7&gt;0)),(J3/J$7*100),"")</f>
        <v/>
      </c>
      <c r="L3" s="34"/>
      <c r="M3" s="35" t="str">
        <f>IF(AND((L3&gt;0),(L$7&gt;0)),(L3/L$7*100),"")</f>
        <v/>
      </c>
      <c r="N3" s="34"/>
      <c r="O3" s="35" t="str">
        <f>IF(AND((N3&gt;0),(N$7&gt;0)),(N3/N$7*100),"")</f>
        <v/>
      </c>
      <c r="P3" s="34"/>
      <c r="Q3" s="35" t="str">
        <f>IF(AND((P3&gt;0),(P$7&gt;0)),(P3/P$7*100),"")</f>
        <v/>
      </c>
      <c r="R3" s="34"/>
      <c r="S3" s="35" t="str">
        <f>IF(AND((R3&gt;0),(R$7&gt;0)),(R3/R$7*100),"")</f>
        <v/>
      </c>
      <c r="T3" s="34"/>
      <c r="U3" s="35" t="str">
        <f>IF(AND((T3&gt;0),(T$7&gt;0)),(T3/T$7*100),"")</f>
        <v/>
      </c>
      <c r="V3" s="34"/>
      <c r="W3" s="35" t="str">
        <f>IF(AND((V3&gt;0),(V$7&gt;0)),(V3/V$7*100),"")</f>
        <v/>
      </c>
      <c r="X3" s="34"/>
      <c r="Y3" s="35" t="str">
        <f>IF(AND((X3&gt;0),(X$7&gt;0)),(X3/X$7*100),"")</f>
        <v/>
      </c>
      <c r="Z3" s="34"/>
      <c r="AA3" s="35" t="str">
        <f>IF(AND((Z3&gt;0),(Z$7&gt;0)),(Z3/Z$7*100),"")</f>
        <v/>
      </c>
      <c r="AB3" s="34"/>
      <c r="AC3" s="35" t="str">
        <f>IF(AND((AB3&gt;0),(AB$7&gt;0)),(AB3/AB$7*100),"")</f>
        <v/>
      </c>
      <c r="AD3" s="34"/>
      <c r="AE3" s="35" t="str">
        <f>IF(AND((AD3&gt;0),(AD$7&gt;0)),(AD3/AD$7*100),"")</f>
        <v/>
      </c>
      <c r="AF3" s="34"/>
      <c r="AG3" s="35" t="str">
        <f>IF(AND((AF3&gt;0),(AF$7&gt;0)),(AF3/AF$7*100),"")</f>
        <v/>
      </c>
      <c r="AH3" s="34"/>
      <c r="AI3" s="35" t="str">
        <f>IF(AND((AH3&gt;0),(AH$7&gt;0)),(AH3/AH$7*100),"")</f>
        <v/>
      </c>
      <c r="AJ3" s="34"/>
      <c r="AK3" s="35" t="str">
        <f>IF(AND((AJ3&gt;0),(AJ$7&gt;0)),(AJ3/AJ$7*100),"")</f>
        <v/>
      </c>
      <c r="AL3" s="34"/>
      <c r="AM3" s="35" t="str">
        <f>IF(AND((AL3&gt;0),(AL$7&gt;0)),(AL3/AL$7*100),"")</f>
        <v/>
      </c>
      <c r="AN3" s="34"/>
      <c r="AO3" s="35" t="str">
        <f>IF(AND((AN3&gt;0),(AN$7&gt;0)),(AN3/AN$7*100),"")</f>
        <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A3</f>
        <v>Body length</v>
      </c>
      <c r="BL3" s="38">
        <f>COUNT(B3,D3,F3,H3,J3,L3,N3,P3,R3,T3,V3,X3,Z3,AB3,AD3,AF3,AH3,AJ3,AL3,AN3,AP3,AR3,AT3,AV3,AX3,AZ3,BB3,BD3,BF3,BH3)</f>
        <v>0</v>
      </c>
      <c r="BM3" s="39" t="str">
        <f>IF(SUM(B3,D3,F3,H3,J3,L3,N3,P3,R3,T3,V3,X3,Z3,AB3,AD3,AF3,AH3,AJ3,AL3,AN3,AP3,AR3,AT3,AV3,AX3,AZ3,BB3,BD3,BF3,BH3)&gt;0,MIN(B3,D3,F3,H3,J3,L3,N3,P3,R3,T3,V3,X3,Z3,AB3,AD3,AF3,AH3,AJ3,AL3,AN3,AP3,AR3,AT3,AV3,AX3,AZ3,BB3,BD3,BF3,BH3),"")</f>
        <v/>
      </c>
      <c r="BN3" s="40" t="str">
        <f>IF(COUNT(BM3)&gt;0,"–","?")</f>
        <v>?</v>
      </c>
      <c r="BO3" s="41" t="str">
        <f>IF(SUM(B3,D3,F3,H3,J3,L3,N3,P3,R3,T3,V3,X3,Z3,AB3,AD3,AF3,AH3,AJ3,AL3,AN3,AP3,AR3,AT3,AV3,AX3,AZ3,BB3,BD3,BF3,BH3)&gt;0,MAX(B3,D3,F3,H3,J3,L3,N3,P3,R3,T3,V3,X3,Z3,AB3,AD3,AF3,AH3,AJ3,AL3,AN3,AP3,AR3,AT3,AV3,AX3,AZ3,BB3,BD3,BF3,BH3),"")</f>
        <v/>
      </c>
      <c r="BP3" s="29" t="str">
        <f>IF(SUM(C3,E3,G3,I3,K3,M3,O3,Q3,S3,U3,W3,Y3,AA3,AC3,AE3,AG3,AI3,AK3,AM3,AO3,AQ3,AS3,AU3,AW3,AY3,BA3,BC3,BE3,BG3,BI3)&gt;0,MIN(C3,E3,G3,I3,K3,M3,O3,Q3,S3,U3,W3,Y3,AA3,AC3,AE3,AG3,AI3,AK3,AM3,AO3,AQ3,AS3,AU3,AW3,AY3,BA3,BC3,BE3,BG3,BI3),"")</f>
        <v/>
      </c>
      <c r="BQ3" s="30" t="str">
        <f>IF(COUNT(BP3)&gt;0,"–","?")</f>
        <v>?</v>
      </c>
      <c r="BR3" s="31" t="str">
        <f>IF(SUM(C3,E3,G3,I3,K3,M3,O3,Q3,S3,U3,W3,Y3,AA3,AC3,AE3,AG3,AI3,AK3,AM3,AO3,AQ3,AS3,AU3,AW3,AY3,BA3,BC3,BE3,BG3,BI3)&gt;0,MAX(C3,E3,G3,I3,K3,M3,O3,Q3,S3,U3,W3,Y3,AA3,AC3,AE3,AG3,AI3,AK3,AM3,AO3,AQ3,AS3,AU3,AW3,AY3,BA3,BC3,BE3,BG3,BI3),"")</f>
        <v/>
      </c>
      <c r="BS3" s="45" t="str">
        <f>IF(SUM(B3,D3,F3,H3,J3,L3,N3,P3,R3,T3,V3,X3,Z3,AB3,AD3,AF3,AH3,AJ3,AL3,AN3,AP3,AR3,AT3,AV3,AX3,AZ3,BB3,BD3,BF3,BH3)&gt;0,AVERAGE(B3,D3,F3,H3,J3,L3,N3,P3,R3,T3,V3,X3,Z3,AB3,AD3,AF3,AH3,AJ3,AL3,AN3,AP3,AR3,AT3,AV3,AX3,AZ3,BB3,BD3,BF3,BH3),"?")</f>
        <v>?</v>
      </c>
      <c r="BT3" s="32" t="str">
        <f>IF(SUM(C3,E3,G3,I3,K3,M3,O3,Q3,S3,U3,W3,Y3,AA3,AC3,AE3,AG3,AI3,AK3,AM3,AO3,AQ3,AS3,AU3,AW3,AY3,BA3,BC3,BE3,BG3,BI3)&gt;0,AVERAGE(C3,E3,G3,I3,K3,M3,O3,Q3,S3,U3,W3,Y3,AA3,AC3,AE3,AG3,AI3,AK3,AM3,AO3,AQ3,AS3,AU3,AW3,AY3,BA3,BC3,BE3,BG3,BI3),"?")</f>
        <v>?</v>
      </c>
      <c r="BU3" s="40" t="str">
        <f>IF(COUNT(B3,D3,F3,H3,J3,L3,N3,P3,R3,T3,V3,X3,Z3,AB3,AD3,AF3,AH3,AJ3,AL3,AN3,AP3,AR3,AT3,AV3,AX3,AZ3,BB3,BD3,BF3,BH3)&gt;1,STDEV(B3,D3,F3,H3,J3,L3,N3,P3,R3,T3,V3,X3,Z3,AB3,AD3,AF3,AH3,AJ3,AL3,AN3,AP3,AR3,AT3,AV3,AX3,AZ3,BB3,BD3,BF3,BH3),"?")</f>
        <v>?</v>
      </c>
      <c r="BV3" s="33" t="str">
        <f>IF(COUNT(C3,E3,G3,I3,K3,M3,O3,Q3,S3,U3,W3,Y3,AA3,AC3,AE3,AG3,AI3,AK3,AM3,AO3,AQ3,AS3,AU3,AW3,AY3,BA3,BC3,BE3,BG3,BI3)&gt;1,STDEV(C3,E3,G3,I3,K3,M3,O3,Q3,S3,U3,W3,Y3,AA3,AC3,AE3,AG3,AI3,AK3,AM3,AO3,AQ3,AS3,AU3,AW3,AY3,BA3,BC3,BE3,BG3,BI3),"?")</f>
        <v>?</v>
      </c>
      <c r="BW3" s="40" t="str">
        <f>IF(COUNT(B3)&gt;0,B3,"?")</f>
        <v>?</v>
      </c>
      <c r="BX3" s="30" t="str">
        <f>IF(COUNT(C3)&gt;0,C3,"?")</f>
        <v>?</v>
      </c>
      <c r="BZ3" s="19"/>
    </row>
    <row r="4" spans="1:78" x14ac:dyDescent="0.2">
      <c r="A4" s="16" t="s">
        <v>12</v>
      </c>
      <c r="B4" s="108"/>
      <c r="C4" s="109" t="str">
        <f>IF(AND((B4&gt;0),(B$7&gt;0)),(B4/B$7*100),"")</f>
        <v/>
      </c>
      <c r="D4" s="17"/>
      <c r="E4" s="61" t="str">
        <f>IF(AND((D4&gt;0),(D$7&gt;0)),(D4/D$7*100),"")</f>
        <v/>
      </c>
      <c r="F4" s="17"/>
      <c r="G4" s="61" t="str">
        <f>IF(AND((F4&gt;0),(F$7&gt;0)),(F4/F$7*100),"")</f>
        <v/>
      </c>
      <c r="H4" s="17"/>
      <c r="I4" s="61" t="str">
        <f>IF(AND((H4&gt;0),(H$7&gt;0)),(H4/H$7*100),"")</f>
        <v/>
      </c>
      <c r="J4" s="17"/>
      <c r="K4" s="61" t="str">
        <f>IF(AND((J4&gt;0),(J$7&gt;0)),(J4/J$7*100),"")</f>
        <v/>
      </c>
      <c r="L4" s="17"/>
      <c r="M4" s="61" t="str">
        <f>IF(AND((L4&gt;0),(L$7&gt;0)),(L4/L$7*100),"")</f>
        <v/>
      </c>
      <c r="N4" s="17"/>
      <c r="O4" s="61" t="str">
        <f>IF(AND((N4&gt;0),(N$7&gt;0)),(N4/N$7*100),"")</f>
        <v/>
      </c>
      <c r="P4" s="17"/>
      <c r="Q4" s="61" t="str">
        <f>IF(AND((P4&gt;0),(P$7&gt;0)),(P4/P$7*100),"")</f>
        <v/>
      </c>
      <c r="R4" s="17"/>
      <c r="S4" s="61" t="str">
        <f>IF(AND((R4&gt;0),(R$7&gt;0)),(R4/R$7*100),"")</f>
        <v/>
      </c>
      <c r="T4" s="17"/>
      <c r="U4" s="61" t="str">
        <f>IF(AND((T4&gt;0),(T$7&gt;0)),(T4/T$7*100),"")</f>
        <v/>
      </c>
      <c r="V4" s="17"/>
      <c r="W4" s="61" t="str">
        <f>IF(AND((V4&gt;0),(V$7&gt;0)),(V4/V$7*100),"")</f>
        <v/>
      </c>
      <c r="X4" s="17"/>
      <c r="Y4" s="61" t="str">
        <f>IF(AND((X4&gt;0),(X$7&gt;0)),(X4/X$7*100),"")</f>
        <v/>
      </c>
      <c r="Z4" s="17"/>
      <c r="AA4" s="61" t="str">
        <f>IF(AND((Z4&gt;0),(Z$7&gt;0)),(Z4/Z$7*100),"")</f>
        <v/>
      </c>
      <c r="AB4" s="17"/>
      <c r="AC4" s="61" t="str">
        <f>IF(AND((AB4&gt;0),(AB$7&gt;0)),(AB4/AB$7*100),"")</f>
        <v/>
      </c>
      <c r="AD4" s="17"/>
      <c r="AE4" s="61" t="str">
        <f>IF(AND((AD4&gt;0),(AD$7&gt;0)),(AD4/AD$7*100),"")</f>
        <v/>
      </c>
      <c r="AF4" s="17"/>
      <c r="AG4" s="61" t="str">
        <f>IF(AND((AF4&gt;0),(AF$7&gt;0)),(AF4/AF$7*100),"")</f>
        <v/>
      </c>
      <c r="AH4" s="17"/>
      <c r="AI4" s="61" t="str">
        <f>IF(AND((AH4&gt;0),(AH$7&gt;0)),(AH4/AH$7*100),"")</f>
        <v/>
      </c>
      <c r="AJ4" s="17"/>
      <c r="AK4" s="61" t="str">
        <f>IF(AND((AJ4&gt;0),(AJ$7&gt;0)),(AJ4/AJ$7*100),"")</f>
        <v/>
      </c>
      <c r="AL4" s="17"/>
      <c r="AM4" s="61" t="str">
        <f>IF(AND((AL4&gt;0),(AL$7&gt;0)),(AL4/AL$7*100),"")</f>
        <v/>
      </c>
      <c r="AN4" s="17"/>
      <c r="AO4" s="61" t="str">
        <f>IF(AND((AN4&gt;0),(AN$7&gt;0)),(AN4/AN$7*100),"")</f>
        <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ref="BK4:BK49" si="0">A4</f>
        <v>Peribuccal papillae length</v>
      </c>
      <c r="BL4" s="11">
        <f t="shared" ref="BL4:BL49" si="1">COUNT(B4,D4,F4,H4,J4,L4,N4,P4,R4,T4,V4,X4,Z4,AB4,AD4,AF4,AH4,AJ4,AL4,AN4,AP4,AR4,AT4,AV4,AX4,AZ4,BB4,BD4,BF4,BH4)</f>
        <v>0</v>
      </c>
      <c r="BM4" s="4" t="str">
        <f t="shared" ref="BM4:BM49" si="2">IF(SUM(B4,D4,F4,H4,J4,L4,N4,P4,R4,T4,V4,X4,Z4,AB4,AD4,AF4,AH4,AJ4,AL4,AN4,AP4,AR4,AT4,AV4,AX4,AZ4,BB4,BD4,BF4,BH4)&gt;0,MIN(B4,D4,F4,H4,J4,L4,N4,P4,R4,T4,V4,X4,Z4,AB4,AD4,AF4,AH4,AJ4,AL4,AN4,AP4,AR4,AT4,AV4,AX4,AZ4,BB4,BD4,BF4,BH4),"")</f>
        <v/>
      </c>
      <c r="BN4" s="40" t="str">
        <f t="shared" ref="BN4:BN49" si="3">IF(COUNT(BM4)&gt;0,"–","?")</f>
        <v>?</v>
      </c>
      <c r="BO4" s="6" t="str">
        <f t="shared" ref="BO4:BO49" si="4">IF(SUM(B4,D4,F4,H4,J4,L4,N4,P4,R4,T4,V4,X4,Z4,AB4,AD4,AF4,AH4,AJ4,AL4,AN4,AP4,AR4,AT4,AV4,AX4,AZ4,BB4,BD4,BF4,BH4)&gt;0,MAX(B4,D4,F4,H4,J4,L4,N4,P4,R4,T4,V4,X4,Z4,AB4,AD4,AF4,AH4,AJ4,AL4,AN4,AP4,AR4,AT4,AV4,AX4,AZ4,BB4,BD4,BF4,BH4),"")</f>
        <v/>
      </c>
      <c r="BP4" s="51" t="str">
        <f t="shared" ref="BP4:BP49" si="5">IF(SUM(C4,E4,G4,I4,K4,M4,O4,Q4,S4,U4,W4,Y4,AA4,AC4,AE4,AG4,AI4,AK4,AM4,AO4,AQ4,AS4,AU4,AW4,AY4,BA4,BC4,BE4,BG4,BI4)&gt;0,MIN(C4,E4,G4,I4,K4,M4,O4,Q4,S4,U4,W4,Y4,AA4,AC4,AE4,AG4,AI4,AK4,AM4,AO4,AQ4,AS4,AU4,AW4,AY4,BA4,BC4,BE4,BG4,BI4),"")</f>
        <v/>
      </c>
      <c r="BQ4" s="7" t="str">
        <f t="shared" ref="BQ4:BQ48" si="6">IF(COUNT(BP4)&gt;0,"–","?")</f>
        <v>?</v>
      </c>
      <c r="BR4" s="52" t="str">
        <f t="shared" ref="BR4:BR49" si="7">IF(SUM(C4,E4,G4,I4,K4,M4,O4,Q4,S4,U4,W4,Y4,AA4,AC4,AE4,AG4,AI4,AK4,AM4,AO4,AQ4,AS4,AU4,AW4,AY4,BA4,BC4,BE4,BG4,BI4)&gt;0,MAX(C4,E4,G4,I4,K4,M4,O4,Q4,S4,U4,W4,Y4,AA4,AC4,AE4,AG4,AI4,AK4,AM4,AO4,AQ4,AS4,AU4,AW4,AY4,BA4,BC4,BE4,BG4,BI4),"")</f>
        <v/>
      </c>
      <c r="BS4" s="46" t="str">
        <f t="shared" ref="BS4:BT49" si="8">IF(SUM(B4,D4,F4,H4,J4,L4,N4,P4,R4,T4,V4,X4,Z4,AB4,AD4,AF4,AH4,AJ4,AL4,AN4,AP4,AR4,AT4,AV4,AX4,AZ4,BB4,BD4,BF4,BH4)&gt;0,AVERAGE(B4,D4,F4,H4,J4,L4,N4,P4,R4,T4,V4,X4,Z4,AB4,AD4,AF4,AH4,AJ4,AL4,AN4,AP4,AR4,AT4,AV4,AX4,AZ4,BB4,BD4,BF4,BH4),"?")</f>
        <v>?</v>
      </c>
      <c r="BT4" s="8" t="str">
        <f t="shared" si="8"/>
        <v>?</v>
      </c>
      <c r="BU4" s="5" t="str">
        <f t="shared" ref="BU4:BV49" si="9">IF(COUNT(B4,D4,F4,H4,J4,L4,N4,P4,R4,T4,V4,X4,Z4,AB4,AD4,AF4,AH4,AJ4,AL4,AN4,AP4,AR4,AT4,AV4,AX4,AZ4,BB4,BD4,BF4,BH4)&gt;1,STDEV(B4,D4,F4,H4,J4,L4,N4,P4,R4,T4,V4,X4,Z4,AB4,AD4,AF4,AH4,AJ4,AL4,AN4,AP4,AR4,AT4,AV4,AX4,AZ4,BB4,BD4,BF4,BH4),"?")</f>
        <v>?</v>
      </c>
      <c r="BV4" s="9" t="str">
        <f t="shared" si="9"/>
        <v>?</v>
      </c>
      <c r="BW4" s="5" t="str">
        <f t="shared" ref="BW4:BX49" si="10">IF(COUNT(B4)&gt;0,B4,"?")</f>
        <v>?</v>
      </c>
      <c r="BX4" s="7" t="str">
        <f t="shared" si="10"/>
        <v>?</v>
      </c>
    </row>
    <row r="5" spans="1:78" x14ac:dyDescent="0.2">
      <c r="A5" s="16" t="s">
        <v>13</v>
      </c>
      <c r="B5" s="108"/>
      <c r="C5" s="109" t="str">
        <f>IF(AND((B5&gt;0),(B$7&gt;0)),(B5/B$7*100),"")</f>
        <v/>
      </c>
      <c r="D5" s="17"/>
      <c r="E5" s="61" t="str">
        <f>IF(AND((D5&gt;0),(D$7&gt;0)),(D5/D$7*100),"")</f>
        <v/>
      </c>
      <c r="F5" s="17"/>
      <c r="G5" s="61" t="str">
        <f>IF(AND((F5&gt;0),(F$7&gt;0)),(F5/F$7*100),"")</f>
        <v/>
      </c>
      <c r="H5" s="17"/>
      <c r="I5" s="61" t="str">
        <f>IF(AND((H5&gt;0),(H$7&gt;0)),(H5/H$7*100),"")</f>
        <v/>
      </c>
      <c r="J5" s="17"/>
      <c r="K5" s="61" t="str">
        <f>IF(AND((J5&gt;0),(J$7&gt;0)),(J5/J$7*100),"")</f>
        <v/>
      </c>
      <c r="L5" s="17"/>
      <c r="M5" s="61" t="str">
        <f>IF(AND((L5&gt;0),(L$7&gt;0)),(L5/L$7*100),"")</f>
        <v/>
      </c>
      <c r="N5" s="17"/>
      <c r="O5" s="61" t="str">
        <f>IF(AND((N5&gt;0),(N$7&gt;0)),(N5/N$7*100),"")</f>
        <v/>
      </c>
      <c r="P5" s="17"/>
      <c r="Q5" s="61" t="str">
        <f>IF(AND((P5&gt;0),(P$7&gt;0)),(P5/P$7*100),"")</f>
        <v/>
      </c>
      <c r="R5" s="17"/>
      <c r="S5" s="61" t="str">
        <f>IF(AND((R5&gt;0),(R$7&gt;0)),(R5/R$7*100),"")</f>
        <v/>
      </c>
      <c r="T5" s="17"/>
      <c r="U5" s="61" t="str">
        <f>IF(AND((T5&gt;0),(T$7&gt;0)),(T5/T$7*100),"")</f>
        <v/>
      </c>
      <c r="V5" s="17"/>
      <c r="W5" s="61" t="str">
        <f>IF(AND((V5&gt;0),(V$7&gt;0)),(V5/V$7*100),"")</f>
        <v/>
      </c>
      <c r="X5" s="17"/>
      <c r="Y5" s="61" t="str">
        <f>IF(AND((X5&gt;0),(X$7&gt;0)),(X5/X$7*100),"")</f>
        <v/>
      </c>
      <c r="Z5" s="17"/>
      <c r="AA5" s="61" t="str">
        <f>IF(AND((Z5&gt;0),(Z$7&gt;0)),(Z5/Z$7*100),"")</f>
        <v/>
      </c>
      <c r="AB5" s="17"/>
      <c r="AC5" s="61" t="str">
        <f>IF(AND((AB5&gt;0),(AB$7&gt;0)),(AB5/AB$7*100),"")</f>
        <v/>
      </c>
      <c r="AD5" s="17"/>
      <c r="AE5" s="61" t="str">
        <f>IF(AND((AD5&gt;0),(AD$7&gt;0)),(AD5/AD$7*100),"")</f>
        <v/>
      </c>
      <c r="AF5" s="17"/>
      <c r="AG5" s="61" t="str">
        <f>IF(AND((AF5&gt;0),(AF$7&gt;0)),(AF5/AF$7*100),"")</f>
        <v/>
      </c>
      <c r="AH5" s="17"/>
      <c r="AI5" s="61" t="str">
        <f>IF(AND((AH5&gt;0),(AH$7&gt;0)),(AH5/AH$7*100),"")</f>
        <v/>
      </c>
      <c r="AJ5" s="17"/>
      <c r="AK5" s="61" t="str">
        <f>IF(AND((AJ5&gt;0),(AJ$7&gt;0)),(AJ5/AJ$7*100),"")</f>
        <v/>
      </c>
      <c r="AL5" s="17"/>
      <c r="AM5" s="61" t="str">
        <f>IF(AND((AL5&gt;0),(AL$7&gt;0)),(AL5/AL$7*100),"")</f>
        <v/>
      </c>
      <c r="AN5" s="17"/>
      <c r="AO5" s="61" t="str">
        <f>IF(AND((AN5&gt;0),(AN$7&gt;0)),(AN5/AN$7*100),"")</f>
        <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 t="shared" si="1"/>
        <v>0</v>
      </c>
      <c r="BM5" s="4" t="str">
        <f t="shared" si="2"/>
        <v/>
      </c>
      <c r="BN5" s="40" t="str">
        <f t="shared" si="3"/>
        <v>?</v>
      </c>
      <c r="BO5" s="6" t="str">
        <f t="shared" si="4"/>
        <v/>
      </c>
      <c r="BP5" s="51" t="str">
        <f t="shared" si="5"/>
        <v/>
      </c>
      <c r="BQ5" s="7" t="str">
        <f t="shared" si="6"/>
        <v>?</v>
      </c>
      <c r="BR5" s="52" t="str">
        <f t="shared" si="7"/>
        <v/>
      </c>
      <c r="BS5" s="46" t="str">
        <f t="shared" si="8"/>
        <v>?</v>
      </c>
      <c r="BT5" s="8" t="str">
        <f t="shared" si="8"/>
        <v>?</v>
      </c>
      <c r="BU5" s="5" t="str">
        <f t="shared" si="9"/>
        <v>?</v>
      </c>
      <c r="BV5" s="9" t="str">
        <f t="shared" si="9"/>
        <v>?</v>
      </c>
      <c r="BW5" s="5" t="str">
        <f t="shared" si="10"/>
        <v>?</v>
      </c>
      <c r="BX5" s="7" t="str">
        <f t="shared" si="10"/>
        <v>?</v>
      </c>
    </row>
    <row r="6" spans="1:78" x14ac:dyDescent="0.2">
      <c r="A6" s="16" t="s">
        <v>14</v>
      </c>
      <c r="B6" s="91"/>
      <c r="C6" s="9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c r="BP6" s="51"/>
      <c r="BQ6" s="7"/>
      <c r="BR6" s="52"/>
      <c r="BS6" s="46"/>
      <c r="BT6" s="8"/>
      <c r="BU6" s="5"/>
      <c r="BV6" s="9"/>
      <c r="BW6" s="5"/>
      <c r="BX6" s="7"/>
    </row>
    <row r="7" spans="1:78" x14ac:dyDescent="0.2">
      <c r="A7" s="27" t="s">
        <v>15</v>
      </c>
      <c r="B7" s="108"/>
      <c r="C7" s="109" t="s">
        <v>5</v>
      </c>
      <c r="D7" s="17"/>
      <c r="E7" s="61" t="s">
        <v>5</v>
      </c>
      <c r="F7" s="17"/>
      <c r="G7" s="61" t="s">
        <v>5</v>
      </c>
      <c r="H7" s="17"/>
      <c r="I7" s="61" t="s">
        <v>5</v>
      </c>
      <c r="J7" s="17"/>
      <c r="K7" s="61" t="s">
        <v>5</v>
      </c>
      <c r="L7" s="17"/>
      <c r="M7" s="61" t="s">
        <v>5</v>
      </c>
      <c r="N7" s="17"/>
      <c r="O7" s="61" t="s">
        <v>5</v>
      </c>
      <c r="P7" s="17"/>
      <c r="Q7" s="61" t="s">
        <v>5</v>
      </c>
      <c r="R7" s="17"/>
      <c r="S7" s="61" t="s">
        <v>5</v>
      </c>
      <c r="T7" s="17"/>
      <c r="U7" s="61" t="s">
        <v>5</v>
      </c>
      <c r="V7" s="17"/>
      <c r="W7" s="61" t="s">
        <v>5</v>
      </c>
      <c r="X7" s="17"/>
      <c r="Y7" s="61" t="s">
        <v>5</v>
      </c>
      <c r="Z7" s="17"/>
      <c r="AA7" s="61" t="s">
        <v>5</v>
      </c>
      <c r="AB7" s="17"/>
      <c r="AC7" s="61" t="s">
        <v>5</v>
      </c>
      <c r="AD7" s="17"/>
      <c r="AE7" s="61" t="s">
        <v>5</v>
      </c>
      <c r="AF7" s="17"/>
      <c r="AG7" s="61" t="s">
        <v>5</v>
      </c>
      <c r="AH7" s="17"/>
      <c r="AI7" s="61" t="s">
        <v>5</v>
      </c>
      <c r="AJ7" s="17"/>
      <c r="AK7" s="61" t="s">
        <v>5</v>
      </c>
      <c r="AL7" s="17"/>
      <c r="AM7" s="61" t="s">
        <v>5</v>
      </c>
      <c r="AN7" s="17"/>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si="1"/>
        <v>0</v>
      </c>
      <c r="BM7" s="4" t="str">
        <f t="shared" si="2"/>
        <v/>
      </c>
      <c r="BN7" s="40" t="str">
        <f t="shared" si="3"/>
        <v>?</v>
      </c>
      <c r="BO7" s="6" t="str">
        <f t="shared" si="4"/>
        <v/>
      </c>
      <c r="BP7" s="51" t="str">
        <f t="shared" si="5"/>
        <v/>
      </c>
      <c r="BQ7" s="7" t="s">
        <v>5</v>
      </c>
      <c r="BR7" s="52" t="str">
        <f t="shared" si="7"/>
        <v/>
      </c>
      <c r="BS7" s="46" t="str">
        <f t="shared" si="8"/>
        <v>?</v>
      </c>
      <c r="BT7" s="8" t="s">
        <v>5</v>
      </c>
      <c r="BU7" s="5" t="str">
        <f t="shared" si="9"/>
        <v>?</v>
      </c>
      <c r="BV7" s="9" t="s">
        <v>5</v>
      </c>
      <c r="BW7" s="5" t="str">
        <f t="shared" si="10"/>
        <v>?</v>
      </c>
      <c r="BX7" s="7" t="s">
        <v>5</v>
      </c>
      <c r="BZ7" s="7"/>
    </row>
    <row r="8" spans="1:78" x14ac:dyDescent="0.2">
      <c r="A8" s="27" t="s">
        <v>16</v>
      </c>
      <c r="B8" s="108"/>
      <c r="C8" s="109" t="str">
        <f>IF(AND((B8&gt;0),(B$7&gt;0)),(B8/B$7*100),"")</f>
        <v/>
      </c>
      <c r="D8" s="17"/>
      <c r="E8" s="61" t="str">
        <f>IF(AND((D8&gt;0),(D$7&gt;0)),(D8/D$7*100),"")</f>
        <v/>
      </c>
      <c r="F8" s="17"/>
      <c r="G8" s="61" t="str">
        <f>IF(AND((F8&gt;0),(F$7&gt;0)),(F8/F$7*100),"")</f>
        <v/>
      </c>
      <c r="H8" s="17"/>
      <c r="I8" s="61" t="str">
        <f>IF(AND((H8&gt;0),(H$7&gt;0)),(H8/H$7*100),"")</f>
        <v/>
      </c>
      <c r="J8" s="17"/>
      <c r="K8" s="61" t="str">
        <f>IF(AND((J8&gt;0),(J$7&gt;0)),(J8/J$7*100),"")</f>
        <v/>
      </c>
      <c r="L8" s="17"/>
      <c r="M8" s="61" t="str">
        <f>IF(AND((L8&gt;0),(L$7&gt;0)),(L8/L$7*100),"")</f>
        <v/>
      </c>
      <c r="N8" s="17"/>
      <c r="O8" s="61" t="str">
        <f>IF(AND((N8&gt;0),(N$7&gt;0)),(N8/N$7*100),"")</f>
        <v/>
      </c>
      <c r="P8" s="17"/>
      <c r="Q8" s="61" t="str">
        <f>IF(AND((P8&gt;0),(P$7&gt;0)),(P8/P$7*100),"")</f>
        <v/>
      </c>
      <c r="R8" s="17"/>
      <c r="S8" s="61" t="str">
        <f>IF(AND((R8&gt;0),(R$7&gt;0)),(R8/R$7*100),"")</f>
        <v/>
      </c>
      <c r="T8" s="17"/>
      <c r="U8" s="61" t="str">
        <f>IF(AND((T8&gt;0),(T$7&gt;0)),(T8/T$7*100),"")</f>
        <v/>
      </c>
      <c r="V8" s="17"/>
      <c r="W8" s="61" t="str">
        <f>IF(AND((V8&gt;0),(V$7&gt;0)),(V8/V$7*100),"")</f>
        <v/>
      </c>
      <c r="X8" s="17"/>
      <c r="Y8" s="61" t="str">
        <f>IF(AND((X8&gt;0),(X$7&gt;0)),(X8/X$7*100),"")</f>
        <v/>
      </c>
      <c r="Z8" s="17"/>
      <c r="AA8" s="61" t="str">
        <f>IF(AND((Z8&gt;0),(Z$7&gt;0)),(Z8/Z$7*100),"")</f>
        <v/>
      </c>
      <c r="AB8" s="17"/>
      <c r="AC8" s="61" t="str">
        <f>IF(AND((AB8&gt;0),(AB$7&gt;0)),(AB8/AB$7*100),"")</f>
        <v/>
      </c>
      <c r="AD8" s="17"/>
      <c r="AE8" s="61" t="str">
        <f>IF(AND((AD8&gt;0),(AD$7&gt;0)),(AD8/AD$7*100),"")</f>
        <v/>
      </c>
      <c r="AF8" s="17"/>
      <c r="AG8" s="61" t="str">
        <f>IF(AND((AF8&gt;0),(AF$7&gt;0)),(AF8/AF$7*100),"")</f>
        <v/>
      </c>
      <c r="AH8" s="17"/>
      <c r="AI8" s="61" t="str">
        <f>IF(AND((AH8&gt;0),(AH$7&gt;0)),(AH8/AH$7*100),"")</f>
        <v/>
      </c>
      <c r="AJ8" s="17"/>
      <c r="AK8" s="61" t="str">
        <f>IF(AND((AJ8&gt;0),(AJ$7&gt;0)),(AJ8/AJ$7*100),"")</f>
        <v/>
      </c>
      <c r="AL8" s="17"/>
      <c r="AM8" s="61" t="str">
        <f>IF(AND((AL8&gt;0),(AL$7&gt;0)),(AL8/AL$7*100),"")</f>
        <v/>
      </c>
      <c r="AN8" s="17"/>
      <c r="AO8" s="61" t="str">
        <f>IF(AND((AN8&gt;0),(AN$7&gt;0)),(AN8/AN$7*100),"")</f>
        <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1"/>
        <v>0</v>
      </c>
      <c r="BM8" s="4" t="str">
        <f t="shared" si="2"/>
        <v/>
      </c>
      <c r="BN8" s="40" t="str">
        <f t="shared" si="3"/>
        <v>?</v>
      </c>
      <c r="BO8" s="6" t="str">
        <f t="shared" si="4"/>
        <v/>
      </c>
      <c r="BP8" s="51" t="str">
        <f t="shared" si="5"/>
        <v/>
      </c>
      <c r="BQ8" s="7" t="str">
        <f t="shared" si="6"/>
        <v>?</v>
      </c>
      <c r="BR8" s="52" t="str">
        <f t="shared" si="7"/>
        <v/>
      </c>
      <c r="BS8" s="46" t="str">
        <f t="shared" si="8"/>
        <v>?</v>
      </c>
      <c r="BT8" s="8" t="str">
        <f t="shared" si="8"/>
        <v>?</v>
      </c>
      <c r="BU8" s="5" t="str">
        <f t="shared" si="9"/>
        <v>?</v>
      </c>
      <c r="BV8" s="9" t="str">
        <f t="shared" si="9"/>
        <v>?</v>
      </c>
      <c r="BW8" s="5" t="str">
        <f t="shared" si="10"/>
        <v>?</v>
      </c>
      <c r="BX8" s="7" t="str">
        <f t="shared" si="10"/>
        <v>?</v>
      </c>
    </row>
    <row r="9" spans="1:78" x14ac:dyDescent="0.2">
      <c r="A9" s="27" t="s">
        <v>17</v>
      </c>
      <c r="B9" s="108"/>
      <c r="C9" s="109" t="str">
        <f>IF(AND((B9&gt;0),(B$7&gt;0)),(B9/B$7*100),"")</f>
        <v/>
      </c>
      <c r="D9" s="17"/>
      <c r="E9" s="61" t="str">
        <f>IF(AND((D9&gt;0),(D$7&gt;0)),(D9/D$7*100),"")</f>
        <v/>
      </c>
      <c r="F9" s="17"/>
      <c r="G9" s="61" t="str">
        <f>IF(AND((F9&gt;0),(F$7&gt;0)),(F9/F$7*100),"")</f>
        <v/>
      </c>
      <c r="H9" s="17"/>
      <c r="I9" s="61" t="str">
        <f>IF(AND((H9&gt;0),(H$7&gt;0)),(H9/H$7*100),"")</f>
        <v/>
      </c>
      <c r="J9" s="17"/>
      <c r="K9" s="61" t="str">
        <f>IF(AND((J9&gt;0),(J$7&gt;0)),(J9/J$7*100),"")</f>
        <v/>
      </c>
      <c r="L9" s="17"/>
      <c r="M9" s="61" t="str">
        <f>IF(AND((L9&gt;0),(L$7&gt;0)),(L9/L$7*100),"")</f>
        <v/>
      </c>
      <c r="N9" s="17"/>
      <c r="O9" s="61" t="str">
        <f>IF(AND((N9&gt;0),(N$7&gt;0)),(N9/N$7*100),"")</f>
        <v/>
      </c>
      <c r="P9" s="17"/>
      <c r="Q9" s="61" t="str">
        <f>IF(AND((P9&gt;0),(P$7&gt;0)),(P9/P$7*100),"")</f>
        <v/>
      </c>
      <c r="R9" s="17"/>
      <c r="S9" s="61" t="str">
        <f>IF(AND((R9&gt;0),(R$7&gt;0)),(R9/R$7*100),"")</f>
        <v/>
      </c>
      <c r="T9" s="17"/>
      <c r="U9" s="61" t="str">
        <f>IF(AND((T9&gt;0),(T$7&gt;0)),(T9/T$7*100),"")</f>
        <v/>
      </c>
      <c r="V9" s="17"/>
      <c r="W9" s="61" t="str">
        <f>IF(AND((V9&gt;0),(V$7&gt;0)),(V9/V$7*100),"")</f>
        <v/>
      </c>
      <c r="X9" s="17"/>
      <c r="Y9" s="61" t="str">
        <f>IF(AND((X9&gt;0),(X$7&gt;0)),(X9/X$7*100),"")</f>
        <v/>
      </c>
      <c r="Z9" s="17"/>
      <c r="AA9" s="61" t="str">
        <f>IF(AND((Z9&gt;0),(Z$7&gt;0)),(Z9/Z$7*100),"")</f>
        <v/>
      </c>
      <c r="AB9" s="17"/>
      <c r="AC9" s="61" t="str">
        <f>IF(AND((AB9&gt;0),(AB$7&gt;0)),(AB9/AB$7*100),"")</f>
        <v/>
      </c>
      <c r="AD9" s="17"/>
      <c r="AE9" s="61" t="str">
        <f>IF(AND((AD9&gt;0),(AD$7&gt;0)),(AD9/AD$7*100),"")</f>
        <v/>
      </c>
      <c r="AF9" s="17"/>
      <c r="AG9" s="61" t="str">
        <f>IF(AND((AF9&gt;0),(AF$7&gt;0)),(AF9/AF$7*100),"")</f>
        <v/>
      </c>
      <c r="AH9" s="17"/>
      <c r="AI9" s="61" t="str">
        <f>IF(AND((AH9&gt;0),(AH$7&gt;0)),(AH9/AH$7*100),"")</f>
        <v/>
      </c>
      <c r="AJ9" s="17"/>
      <c r="AK9" s="61" t="str">
        <f>IF(AND((AJ9&gt;0),(AJ$7&gt;0)),(AJ9/AJ$7*100),"")</f>
        <v/>
      </c>
      <c r="AL9" s="17"/>
      <c r="AM9" s="61" t="str">
        <f>IF(AND((AL9&gt;0),(AL$7&gt;0)),(AL9/AL$7*100),"")</f>
        <v/>
      </c>
      <c r="AN9" s="17"/>
      <c r="AO9" s="61" t="str">
        <f>IF(AND((AN9&gt;0),(AN$7&gt;0)),(AN9/AN$7*100),"")</f>
        <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1"/>
        <v>0</v>
      </c>
      <c r="BM9" s="4" t="str">
        <f t="shared" si="2"/>
        <v/>
      </c>
      <c r="BN9" s="40" t="str">
        <f t="shared" si="3"/>
        <v>?</v>
      </c>
      <c r="BO9" s="6" t="str">
        <f t="shared" si="4"/>
        <v/>
      </c>
      <c r="BP9" s="51" t="str">
        <f t="shared" si="5"/>
        <v/>
      </c>
      <c r="BQ9" s="7" t="str">
        <f t="shared" si="6"/>
        <v>?</v>
      </c>
      <c r="BR9" s="52" t="str">
        <f t="shared" si="7"/>
        <v/>
      </c>
      <c r="BS9" s="46" t="str">
        <f t="shared" si="8"/>
        <v>?</v>
      </c>
      <c r="BT9" s="8" t="str">
        <f t="shared" si="8"/>
        <v>?</v>
      </c>
      <c r="BU9" s="5" t="str">
        <f t="shared" si="9"/>
        <v>?</v>
      </c>
      <c r="BV9" s="9" t="str">
        <f t="shared" si="9"/>
        <v>?</v>
      </c>
      <c r="BW9" s="5" t="str">
        <f t="shared" si="10"/>
        <v>?</v>
      </c>
      <c r="BX9" s="7" t="str">
        <f t="shared" si="10"/>
        <v>?</v>
      </c>
    </row>
    <row r="10" spans="1:78" x14ac:dyDescent="0.2">
      <c r="A10" s="27" t="s">
        <v>18</v>
      </c>
      <c r="B10" s="108"/>
      <c r="C10" s="109" t="str">
        <f>IF(AND((B10&gt;0),(B$7&gt;0)),(B10/B$7*100),"")</f>
        <v/>
      </c>
      <c r="D10" s="17"/>
      <c r="E10" s="61" t="str">
        <f>IF(AND((D10&gt;0),(D$7&gt;0)),(D10/D$7*100),"")</f>
        <v/>
      </c>
      <c r="F10" s="17"/>
      <c r="G10" s="61" t="str">
        <f>IF(AND((F10&gt;0),(F$7&gt;0)),(F10/F$7*100),"")</f>
        <v/>
      </c>
      <c r="H10" s="17"/>
      <c r="I10" s="61" t="str">
        <f>IF(AND((H10&gt;0),(H$7&gt;0)),(H10/H$7*100),"")</f>
        <v/>
      </c>
      <c r="J10" s="17"/>
      <c r="K10" s="61" t="str">
        <f>IF(AND((J10&gt;0),(J$7&gt;0)),(J10/J$7*100),"")</f>
        <v/>
      </c>
      <c r="L10" s="17"/>
      <c r="M10" s="61" t="str">
        <f>IF(AND((L10&gt;0),(L$7&gt;0)),(L10/L$7*100),"")</f>
        <v/>
      </c>
      <c r="N10" s="17"/>
      <c r="O10" s="61" t="str">
        <f>IF(AND((N10&gt;0),(N$7&gt;0)),(N10/N$7*100),"")</f>
        <v/>
      </c>
      <c r="P10" s="17"/>
      <c r="Q10" s="61" t="str">
        <f>IF(AND((P10&gt;0),(P$7&gt;0)),(P10/P$7*100),"")</f>
        <v/>
      </c>
      <c r="R10" s="17"/>
      <c r="S10" s="61" t="str">
        <f>IF(AND((R10&gt;0),(R$7&gt;0)),(R10/R$7*100),"")</f>
        <v/>
      </c>
      <c r="T10" s="17"/>
      <c r="U10" s="61" t="str">
        <f>IF(AND((T10&gt;0),(T$7&gt;0)),(T10/T$7*100),"")</f>
        <v/>
      </c>
      <c r="V10" s="17"/>
      <c r="W10" s="61" t="str">
        <f>IF(AND((V10&gt;0),(V$7&gt;0)),(V10/V$7*100),"")</f>
        <v/>
      </c>
      <c r="X10" s="17"/>
      <c r="Y10" s="61" t="str">
        <f>IF(AND((X10&gt;0),(X$7&gt;0)),(X10/X$7*100),"")</f>
        <v/>
      </c>
      <c r="Z10" s="17"/>
      <c r="AA10" s="61" t="str">
        <f>IF(AND((Z10&gt;0),(Z$7&gt;0)),(Z10/Z$7*100),"")</f>
        <v/>
      </c>
      <c r="AB10" s="17"/>
      <c r="AC10" s="61" t="str">
        <f>IF(AND((AB10&gt;0),(AB$7&gt;0)),(AB10/AB$7*100),"")</f>
        <v/>
      </c>
      <c r="AD10" s="17"/>
      <c r="AE10" s="61" t="str">
        <f>IF(AND((AD10&gt;0),(AD$7&gt;0)),(AD10/AD$7*100),"")</f>
        <v/>
      </c>
      <c r="AF10" s="17"/>
      <c r="AG10" s="61" t="str">
        <f>IF(AND((AF10&gt;0),(AF$7&gt;0)),(AF10/AF$7*100),"")</f>
        <v/>
      </c>
      <c r="AH10" s="17"/>
      <c r="AI10" s="61" t="str">
        <f>IF(AND((AH10&gt;0),(AH$7&gt;0)),(AH10/AH$7*100),"")</f>
        <v/>
      </c>
      <c r="AJ10" s="17"/>
      <c r="AK10" s="61" t="str">
        <f>IF(AND((AJ10&gt;0),(AJ$7&gt;0)),(AJ10/AJ$7*100),"")</f>
        <v/>
      </c>
      <c r="AL10" s="17"/>
      <c r="AM10" s="61" t="str">
        <f>IF(AND((AL10&gt;0),(AL$7&gt;0)),(AL10/AL$7*100),"")</f>
        <v/>
      </c>
      <c r="AN10" s="17"/>
      <c r="AO10" s="61" t="str">
        <f>IF(AND((AN10&gt;0),(AN$7&gt;0)),(AN10/AN$7*100),"")</f>
        <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1"/>
        <v>0</v>
      </c>
      <c r="BM10" s="4" t="str">
        <f t="shared" si="2"/>
        <v/>
      </c>
      <c r="BN10" s="40" t="str">
        <f t="shared" si="3"/>
        <v>?</v>
      </c>
      <c r="BO10" s="6" t="str">
        <f t="shared" si="4"/>
        <v/>
      </c>
      <c r="BP10" s="51" t="str">
        <f t="shared" si="5"/>
        <v/>
      </c>
      <c r="BQ10" s="7" t="str">
        <f t="shared" si="6"/>
        <v>?</v>
      </c>
      <c r="BR10" s="52" t="str">
        <f t="shared" si="7"/>
        <v/>
      </c>
      <c r="BS10" s="46" t="str">
        <f t="shared" si="8"/>
        <v>?</v>
      </c>
      <c r="BT10" s="8" t="str">
        <f t="shared" si="8"/>
        <v>?</v>
      </c>
      <c r="BU10" s="5" t="str">
        <f t="shared" si="9"/>
        <v>?</v>
      </c>
      <c r="BV10" s="9" t="str">
        <f t="shared" si="9"/>
        <v>?</v>
      </c>
      <c r="BW10" s="5" t="str">
        <f t="shared" si="10"/>
        <v>?</v>
      </c>
      <c r="BX10" s="7" t="str">
        <f t="shared" si="10"/>
        <v>?</v>
      </c>
    </row>
    <row r="11" spans="1:78" x14ac:dyDescent="0.2">
      <c r="A11" s="27" t="s">
        <v>19</v>
      </c>
      <c r="B11" s="108"/>
      <c r="C11" s="109" t="str">
        <f>IF(AND((B11&gt;0),(B$7&gt;0)),(B11/B$7*100),"")</f>
        <v/>
      </c>
      <c r="D11" s="17"/>
      <c r="E11" s="61" t="str">
        <f>IF(AND((D11&gt;0),(D$7&gt;0)),(D11/D$7*100),"")</f>
        <v/>
      </c>
      <c r="F11" s="17"/>
      <c r="G11" s="61" t="str">
        <f>IF(AND((F11&gt;0),(F$7&gt;0)),(F11/F$7*100),"")</f>
        <v/>
      </c>
      <c r="H11" s="17"/>
      <c r="I11" s="61" t="str">
        <f>IF(AND((H11&gt;0),(H$7&gt;0)),(H11/H$7*100),"")</f>
        <v/>
      </c>
      <c r="J11" s="17"/>
      <c r="K11" s="61" t="str">
        <f>IF(AND((J11&gt;0),(J$7&gt;0)),(J11/J$7*100),"")</f>
        <v/>
      </c>
      <c r="L11" s="17"/>
      <c r="M11" s="61" t="str">
        <f>IF(AND((L11&gt;0),(L$7&gt;0)),(L11/L$7*100),"")</f>
        <v/>
      </c>
      <c r="N11" s="17"/>
      <c r="O11" s="61" t="str">
        <f>IF(AND((N11&gt;0),(N$7&gt;0)),(N11/N$7*100),"")</f>
        <v/>
      </c>
      <c r="P11" s="17"/>
      <c r="Q11" s="61" t="str">
        <f>IF(AND((P11&gt;0),(P$7&gt;0)),(P11/P$7*100),"")</f>
        <v/>
      </c>
      <c r="R11" s="17"/>
      <c r="S11" s="61" t="str">
        <f>IF(AND((R11&gt;0),(R$7&gt;0)),(R11/R$7*100),"")</f>
        <v/>
      </c>
      <c r="T11" s="17"/>
      <c r="U11" s="61" t="str">
        <f>IF(AND((T11&gt;0),(T$7&gt;0)),(T11/T$7*100),"")</f>
        <v/>
      </c>
      <c r="V11" s="17"/>
      <c r="W11" s="61" t="str">
        <f>IF(AND((V11&gt;0),(V$7&gt;0)),(V11/V$7*100),"")</f>
        <v/>
      </c>
      <c r="X11" s="17"/>
      <c r="Y11" s="61" t="str">
        <f>IF(AND((X11&gt;0),(X$7&gt;0)),(X11/X$7*100),"")</f>
        <v/>
      </c>
      <c r="Z11" s="17"/>
      <c r="AA11" s="61" t="str">
        <f>IF(AND((Z11&gt;0),(Z$7&gt;0)),(Z11/Z$7*100),"")</f>
        <v/>
      </c>
      <c r="AB11" s="17"/>
      <c r="AC11" s="61" t="str">
        <f>IF(AND((AB11&gt;0),(AB$7&gt;0)),(AB11/AB$7*100),"")</f>
        <v/>
      </c>
      <c r="AD11" s="17"/>
      <c r="AE11" s="61" t="str">
        <f>IF(AND((AD11&gt;0),(AD$7&gt;0)),(AD11/AD$7*100),"")</f>
        <v/>
      </c>
      <c r="AF11" s="17"/>
      <c r="AG11" s="61" t="str">
        <f>IF(AND((AF11&gt;0),(AF$7&gt;0)),(AF11/AF$7*100),"")</f>
        <v/>
      </c>
      <c r="AH11" s="17"/>
      <c r="AI11" s="61" t="str">
        <f>IF(AND((AH11&gt;0),(AH$7&gt;0)),(AH11/AH$7*100),"")</f>
        <v/>
      </c>
      <c r="AJ11" s="17"/>
      <c r="AK11" s="61" t="str">
        <f>IF(AND((AJ11&gt;0),(AJ$7&gt;0)),(AJ11/AJ$7*100),"")</f>
        <v/>
      </c>
      <c r="AL11" s="17"/>
      <c r="AM11" s="61" t="str">
        <f>IF(AND((AL11&gt;0),(AL$7&gt;0)),(AL11/AL$7*100),"")</f>
        <v/>
      </c>
      <c r="AN11" s="17"/>
      <c r="AO11" s="61" t="str">
        <f>IF(AND((AN11&gt;0),(AN$7&gt;0)),(AN11/AN$7*100),"")</f>
        <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1"/>
        <v>0</v>
      </c>
      <c r="BM11" s="4" t="str">
        <f t="shared" si="2"/>
        <v/>
      </c>
      <c r="BN11" s="40" t="str">
        <f t="shared" si="3"/>
        <v>?</v>
      </c>
      <c r="BO11" s="6" t="str">
        <f t="shared" si="4"/>
        <v/>
      </c>
      <c r="BP11" s="51" t="str">
        <f t="shared" si="5"/>
        <v/>
      </c>
      <c r="BQ11" s="7" t="str">
        <f t="shared" si="6"/>
        <v>?</v>
      </c>
      <c r="BR11" s="52" t="str">
        <f t="shared" si="7"/>
        <v/>
      </c>
      <c r="BS11" s="46" t="str">
        <f t="shared" si="8"/>
        <v>?</v>
      </c>
      <c r="BT11" s="8" t="str">
        <f t="shared" si="8"/>
        <v>?</v>
      </c>
      <c r="BU11" s="5" t="str">
        <f t="shared" si="9"/>
        <v>?</v>
      </c>
      <c r="BV11" s="9" t="str">
        <f t="shared" si="9"/>
        <v>?</v>
      </c>
      <c r="BW11" s="5" t="str">
        <f t="shared" si="10"/>
        <v>?</v>
      </c>
      <c r="BX11" s="7" t="str">
        <f t="shared" si="10"/>
        <v>?</v>
      </c>
    </row>
    <row r="12" spans="1:78" x14ac:dyDescent="0.2">
      <c r="A12" s="27" t="s">
        <v>20</v>
      </c>
      <c r="B12" s="110" t="str">
        <f>IF(AND((B10&gt;0),(B7&gt;0)),(B10/B7),"")</f>
        <v/>
      </c>
      <c r="C12" s="109" t="s">
        <v>5</v>
      </c>
      <c r="D12" s="71" t="str">
        <f>IF(AND((D10&gt;0),(D7&gt;0)),(D10/D7),"")</f>
        <v/>
      </c>
      <c r="E12" s="61" t="s">
        <v>5</v>
      </c>
      <c r="F12" s="71" t="str">
        <f>IF(AND((F10&gt;0),(F7&gt;0)),(F10/F7),"")</f>
        <v/>
      </c>
      <c r="G12" s="61" t="s">
        <v>5</v>
      </c>
      <c r="H12" s="71" t="str">
        <f>IF(AND((H10&gt;0),(H7&gt;0)),(H10/H7),"")</f>
        <v/>
      </c>
      <c r="I12" s="61" t="s">
        <v>5</v>
      </c>
      <c r="J12" s="71" t="str">
        <f>IF(AND((J10&gt;0),(J7&gt;0)),(J10/J7),"")</f>
        <v/>
      </c>
      <c r="K12" s="61" t="s">
        <v>5</v>
      </c>
      <c r="L12" s="71" t="str">
        <f>IF(AND((L10&gt;0),(L7&gt;0)),(L10/L7),"")</f>
        <v/>
      </c>
      <c r="M12" s="61" t="s">
        <v>5</v>
      </c>
      <c r="N12" s="71" t="str">
        <f>IF(AND((N10&gt;0),(N7&gt;0)),(N10/N7),"")</f>
        <v/>
      </c>
      <c r="O12" s="61" t="s">
        <v>5</v>
      </c>
      <c r="P12" s="71" t="str">
        <f>IF(AND((P10&gt;0),(P7&gt;0)),(P10/P7),"")</f>
        <v/>
      </c>
      <c r="Q12" s="61" t="s">
        <v>5</v>
      </c>
      <c r="R12" s="71" t="str">
        <f>IF(AND((R10&gt;0),(R7&gt;0)),(R10/R7),"")</f>
        <v/>
      </c>
      <c r="S12" s="61" t="s">
        <v>5</v>
      </c>
      <c r="T12" s="71" t="str">
        <f>IF(AND((T10&gt;0),(T7&gt;0)),(T10/T7),"")</f>
        <v/>
      </c>
      <c r="U12" s="61" t="s">
        <v>5</v>
      </c>
      <c r="V12" s="71" t="str">
        <f>IF(AND((V10&gt;0),(V7&gt;0)),(V10/V7),"")</f>
        <v/>
      </c>
      <c r="W12" s="61" t="s">
        <v>5</v>
      </c>
      <c r="X12" s="71" t="str">
        <f>IF(AND((X10&gt;0),(X7&gt;0)),(X10/X7),"")</f>
        <v/>
      </c>
      <c r="Y12" s="61" t="s">
        <v>5</v>
      </c>
      <c r="Z12" s="71" t="str">
        <f>IF(AND((Z10&gt;0),(Z7&gt;0)),(Z10/Z7),"")</f>
        <v/>
      </c>
      <c r="AA12" s="61" t="s">
        <v>5</v>
      </c>
      <c r="AB12" s="71" t="str">
        <f>IF(AND((AB10&gt;0),(AB7&gt;0)),(AB10/AB7),"")</f>
        <v/>
      </c>
      <c r="AC12" s="61" t="s">
        <v>5</v>
      </c>
      <c r="AD12" s="71" t="str">
        <f>IF(AND((AD10&gt;0),(AD7&gt;0)),(AD10/AD7),"")</f>
        <v/>
      </c>
      <c r="AE12" s="61" t="s">
        <v>5</v>
      </c>
      <c r="AF12" s="71" t="str">
        <f>IF(AND((AF10&gt;0),(AF7&gt;0)),(AF10/AF7),"")</f>
        <v/>
      </c>
      <c r="AG12" s="61" t="s">
        <v>5</v>
      </c>
      <c r="AH12" s="71" t="str">
        <f>IF(AND((AH10&gt;0),(AH7&gt;0)),(AH10/AH7),"")</f>
        <v/>
      </c>
      <c r="AI12" s="61" t="s">
        <v>5</v>
      </c>
      <c r="AJ12" s="71" t="str">
        <f>IF(AND((AJ10&gt;0),(AJ7&gt;0)),(AJ10/AJ7),"")</f>
        <v/>
      </c>
      <c r="AK12" s="61" t="s">
        <v>5</v>
      </c>
      <c r="AL12" s="71" t="str">
        <f>IF(AND((AL10&gt;0),(AL7&gt;0)),(AL10/AL7),"")</f>
        <v/>
      </c>
      <c r="AM12" s="61" t="s">
        <v>5</v>
      </c>
      <c r="AN12" s="71" t="str">
        <f>IF(AND((AN10&gt;0),(AN7&gt;0)),(AN10/AN7),"")</f>
        <v/>
      </c>
      <c r="AO12" s="61" t="s">
        <v>5</v>
      </c>
      <c r="AP12" s="71" t="str">
        <f>IF(AND((AP10&gt;0),(AP7&gt;0)),(AP10/AP7),"")</f>
        <v/>
      </c>
      <c r="AQ12" s="61" t="s">
        <v>5</v>
      </c>
      <c r="AR12" s="71" t="str">
        <f>IF(AND((AR10&gt;0),(AR7&gt;0)),(AR10/AR7),"")</f>
        <v/>
      </c>
      <c r="AS12" s="61" t="s">
        <v>5</v>
      </c>
      <c r="AT12" s="71" t="str">
        <f>IF(AND((AT10&gt;0),(AT7&gt;0)),(AT10/AT7),"")</f>
        <v/>
      </c>
      <c r="AU12" s="61" t="s">
        <v>5</v>
      </c>
      <c r="AV12" s="71" t="str">
        <f>IF(AND((AV10&gt;0),(AV7&gt;0)),(AV10/AV7),"")</f>
        <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K12" s="18" t="str">
        <f t="shared" si="0"/>
        <v xml:space="preserve">     Standard width/length ratio</v>
      </c>
      <c r="BL12" s="11">
        <f t="shared" si="1"/>
        <v>0</v>
      </c>
      <c r="BM12" s="24" t="str">
        <f t="shared" si="2"/>
        <v/>
      </c>
      <c r="BN12" s="40" t="str">
        <f t="shared" si="3"/>
        <v>?</v>
      </c>
      <c r="BO12" s="26" t="str">
        <f t="shared" si="4"/>
        <v/>
      </c>
      <c r="BP12" s="51" t="str">
        <f t="shared" si="5"/>
        <v/>
      </c>
      <c r="BQ12" s="7" t="s">
        <v>5</v>
      </c>
      <c r="BR12" s="52" t="str">
        <f t="shared" si="7"/>
        <v/>
      </c>
      <c r="BS12" s="53" t="str">
        <f t="shared" si="8"/>
        <v>?</v>
      </c>
      <c r="BT12" s="8" t="s">
        <v>5</v>
      </c>
      <c r="BU12" s="25" t="str">
        <f t="shared" si="9"/>
        <v>?</v>
      </c>
      <c r="BV12" s="47" t="s">
        <v>5</v>
      </c>
      <c r="BW12" s="25" t="str">
        <f t="shared" si="10"/>
        <v>?</v>
      </c>
      <c r="BX12" s="7" t="s">
        <v>5</v>
      </c>
    </row>
    <row r="13" spans="1:78" x14ac:dyDescent="0.2">
      <c r="A13" s="27" t="s">
        <v>21</v>
      </c>
      <c r="B13" s="110" t="str">
        <f>IF(AND((B11&gt;0),(B9&gt;0)),(B11/B9),"")</f>
        <v/>
      </c>
      <c r="C13" s="109" t="s">
        <v>5</v>
      </c>
      <c r="D13" s="71" t="str">
        <f>IF(AND((D11&gt;0),(D9&gt;0)),(D11/D9),"")</f>
        <v/>
      </c>
      <c r="E13" s="61" t="s">
        <v>5</v>
      </c>
      <c r="F13" s="71" t="str">
        <f>IF(AND((F11&gt;0),(F9&gt;0)),(F11/F9),"")</f>
        <v/>
      </c>
      <c r="G13" s="61" t="s">
        <v>5</v>
      </c>
      <c r="H13" s="71" t="str">
        <f>IF(AND((H11&gt;0),(H9&gt;0)),(H11/H9),"")</f>
        <v/>
      </c>
      <c r="I13" s="61" t="s">
        <v>5</v>
      </c>
      <c r="J13" s="71" t="str">
        <f>IF(AND((J11&gt;0),(J9&gt;0)),(J11/J9),"")</f>
        <v/>
      </c>
      <c r="K13" s="61" t="s">
        <v>5</v>
      </c>
      <c r="L13" s="71" t="str">
        <f>IF(AND((L11&gt;0),(L9&gt;0)),(L11/L9),"")</f>
        <v/>
      </c>
      <c r="M13" s="61" t="s">
        <v>5</v>
      </c>
      <c r="N13" s="71" t="str">
        <f>IF(AND((N11&gt;0),(N9&gt;0)),(N11/N9),"")</f>
        <v/>
      </c>
      <c r="O13" s="61" t="s">
        <v>5</v>
      </c>
      <c r="P13" s="71" t="str">
        <f>IF(AND((P11&gt;0),(P9&gt;0)),(P11/P9),"")</f>
        <v/>
      </c>
      <c r="Q13" s="61" t="s">
        <v>5</v>
      </c>
      <c r="R13" s="71" t="str">
        <f>IF(AND((R11&gt;0),(R9&gt;0)),(R11/R9),"")</f>
        <v/>
      </c>
      <c r="S13" s="61" t="s">
        <v>5</v>
      </c>
      <c r="T13" s="71" t="str">
        <f>IF(AND((T11&gt;0),(T9&gt;0)),(T11/T9),"")</f>
        <v/>
      </c>
      <c r="U13" s="61" t="s">
        <v>5</v>
      </c>
      <c r="V13" s="71" t="str">
        <f>IF(AND((V11&gt;0),(V9&gt;0)),(V11/V9),"")</f>
        <v/>
      </c>
      <c r="W13" s="61" t="s">
        <v>5</v>
      </c>
      <c r="X13" s="71" t="str">
        <f>IF(AND((X11&gt;0),(X9&gt;0)),(X11/X9),"")</f>
        <v/>
      </c>
      <c r="Y13" s="61" t="s">
        <v>5</v>
      </c>
      <c r="Z13" s="71" t="str">
        <f>IF(AND((Z11&gt;0),(Z9&gt;0)),(Z11/Z9),"")</f>
        <v/>
      </c>
      <c r="AA13" s="61" t="s">
        <v>5</v>
      </c>
      <c r="AB13" s="71" t="str">
        <f>IF(AND((AB11&gt;0),(AB9&gt;0)),(AB11/AB9),"")</f>
        <v/>
      </c>
      <c r="AC13" s="61" t="s">
        <v>5</v>
      </c>
      <c r="AD13" s="71" t="str">
        <f>IF(AND((AD11&gt;0),(AD9&gt;0)),(AD11/AD9),"")</f>
        <v/>
      </c>
      <c r="AE13" s="61" t="s">
        <v>5</v>
      </c>
      <c r="AF13" s="71" t="str">
        <f>IF(AND((AF11&gt;0),(AF9&gt;0)),(AF11/AF9),"")</f>
        <v/>
      </c>
      <c r="AG13" s="61" t="s">
        <v>5</v>
      </c>
      <c r="AH13" s="71" t="str">
        <f>IF(AND((AH11&gt;0),(AH9&gt;0)),(AH11/AH9),"")</f>
        <v/>
      </c>
      <c r="AI13" s="61" t="s">
        <v>5</v>
      </c>
      <c r="AJ13" s="71" t="str">
        <f>IF(AND((AJ11&gt;0),(AJ9&gt;0)),(AJ11/AJ9),"")</f>
        <v/>
      </c>
      <c r="AK13" s="61" t="s">
        <v>5</v>
      </c>
      <c r="AL13" s="71" t="str">
        <f>IF(AND((AL11&gt;0),(AL9&gt;0)),(AL11/AL9),"")</f>
        <v/>
      </c>
      <c r="AM13" s="61" t="s">
        <v>5</v>
      </c>
      <c r="AN13" s="71" t="str">
        <f>IF(AND((AN11&gt;0),(AN9&gt;0)),(AN11/AN9),"")</f>
        <v/>
      </c>
      <c r="AO13" s="61" t="s">
        <v>5</v>
      </c>
      <c r="AP13" s="71" t="str">
        <f>IF(AND((AP11&gt;0),(AP9&gt;0)),(AP11/AP9),"")</f>
        <v/>
      </c>
      <c r="AQ13" s="61" t="s">
        <v>5</v>
      </c>
      <c r="AR13" s="71" t="str">
        <f>IF(AND((AR11&gt;0),(AR9&gt;0)),(AR11/AR9),"")</f>
        <v/>
      </c>
      <c r="AS13" s="61" t="s">
        <v>5</v>
      </c>
      <c r="AT13" s="71" t="str">
        <f>IF(AND((AT11&gt;0),(AT9&gt;0)),(AT11/AT9),"")</f>
        <v/>
      </c>
      <c r="AU13" s="61" t="s">
        <v>5</v>
      </c>
      <c r="AV13" s="71" t="str">
        <f>IF(AND((AV11&gt;0),(AV9&gt;0)),(AV11/AV9),"")</f>
        <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K13" s="18" t="str">
        <f t="shared" si="0"/>
        <v xml:space="preserve">     Posterior/anterior width ratio</v>
      </c>
      <c r="BL13" s="11">
        <f t="shared" si="1"/>
        <v>0</v>
      </c>
      <c r="BM13" s="24" t="str">
        <f t="shared" si="2"/>
        <v/>
      </c>
      <c r="BN13" s="40" t="str">
        <f t="shared" si="3"/>
        <v>?</v>
      </c>
      <c r="BO13" s="26" t="str">
        <f t="shared" si="4"/>
        <v/>
      </c>
      <c r="BP13" s="51" t="str">
        <f t="shared" si="5"/>
        <v/>
      </c>
      <c r="BQ13" s="7" t="s">
        <v>5</v>
      </c>
      <c r="BR13" s="52" t="str">
        <f t="shared" si="7"/>
        <v/>
      </c>
      <c r="BS13" s="53" t="str">
        <f t="shared" si="8"/>
        <v>?</v>
      </c>
      <c r="BT13" s="8" t="s">
        <v>5</v>
      </c>
      <c r="BU13" s="25" t="str">
        <f t="shared" si="9"/>
        <v>?</v>
      </c>
      <c r="BV13" s="47" t="s">
        <v>5</v>
      </c>
      <c r="BW13" s="25" t="str">
        <f t="shared" si="10"/>
        <v>?</v>
      </c>
      <c r="BX13" s="7" t="s">
        <v>5</v>
      </c>
    </row>
    <row r="14" spans="1:78" x14ac:dyDescent="0.2">
      <c r="A14" s="16" t="s">
        <v>22</v>
      </c>
      <c r="B14" s="91"/>
      <c r="C14" s="9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lengths</v>
      </c>
      <c r="BL14" s="11"/>
      <c r="BM14" s="4"/>
      <c r="BN14" s="40"/>
      <c r="BO14" s="6"/>
      <c r="BP14" s="51"/>
      <c r="BQ14" s="7"/>
      <c r="BR14" s="52"/>
      <c r="BS14" s="46"/>
      <c r="BT14" s="8"/>
      <c r="BU14" s="5"/>
      <c r="BV14" s="9"/>
      <c r="BW14" s="5"/>
      <c r="BX14" s="7"/>
    </row>
    <row r="15" spans="1:78" x14ac:dyDescent="0.2">
      <c r="A15" s="27" t="s">
        <v>26</v>
      </c>
      <c r="B15" s="108"/>
      <c r="C15" s="109" t="str">
        <f t="shared" ref="C15:C21" si="11">IF(AND((B15&gt;0),(B$7&gt;0)),(B15/B$7*100),"")</f>
        <v/>
      </c>
      <c r="D15" s="17"/>
      <c r="E15" s="61" t="str">
        <f t="shared" ref="E15:E17" si="12">IF(AND((D15&gt;0),(D$7&gt;0)),(D15/D$7*100),"")</f>
        <v/>
      </c>
      <c r="F15" s="17"/>
      <c r="G15" s="61" t="str">
        <f t="shared" ref="G15:G17" si="13">IF(AND((F15&gt;0),(F$7&gt;0)),(F15/F$7*100),"")</f>
        <v/>
      </c>
      <c r="H15" s="17"/>
      <c r="I15" s="61" t="str">
        <f t="shared" ref="I15:I17" si="14">IF(AND((H15&gt;0),(H$7&gt;0)),(H15/H$7*100),"")</f>
        <v/>
      </c>
      <c r="J15" s="17"/>
      <c r="K15" s="61" t="str">
        <f t="shared" ref="K15:K17" si="15">IF(AND((J15&gt;0),(J$7&gt;0)),(J15/J$7*100),"")</f>
        <v/>
      </c>
      <c r="L15" s="17"/>
      <c r="M15" s="61" t="str">
        <f t="shared" ref="M15:M17" si="16">IF(AND((L15&gt;0),(L$7&gt;0)),(L15/L$7*100),"")</f>
        <v/>
      </c>
      <c r="N15" s="17"/>
      <c r="O15" s="61" t="str">
        <f t="shared" ref="O15:O17" si="17">IF(AND((N15&gt;0),(N$7&gt;0)),(N15/N$7*100),"")</f>
        <v/>
      </c>
      <c r="P15" s="17"/>
      <c r="Q15" s="61" t="str">
        <f t="shared" ref="Q15:Q17" si="18">IF(AND((P15&gt;0),(P$7&gt;0)),(P15/P$7*100),"")</f>
        <v/>
      </c>
      <c r="R15" s="17"/>
      <c r="S15" s="61" t="str">
        <f t="shared" ref="S15:S17" si="19">IF(AND((R15&gt;0),(R$7&gt;0)),(R15/R$7*100),"")</f>
        <v/>
      </c>
      <c r="T15" s="17"/>
      <c r="U15" s="61" t="str">
        <f t="shared" ref="U15:U17" si="20">IF(AND((T15&gt;0),(T$7&gt;0)),(T15/T$7*100),"")</f>
        <v/>
      </c>
      <c r="V15" s="17"/>
      <c r="W15" s="61" t="str">
        <f t="shared" ref="W15:W17" si="21">IF(AND((V15&gt;0),(V$7&gt;0)),(V15/V$7*100),"")</f>
        <v/>
      </c>
      <c r="X15" s="17"/>
      <c r="Y15" s="61" t="str">
        <f t="shared" ref="Y15:Y17" si="22">IF(AND((X15&gt;0),(X$7&gt;0)),(X15/X$7*100),"")</f>
        <v/>
      </c>
      <c r="Z15" s="17"/>
      <c r="AA15" s="61" t="str">
        <f t="shared" ref="AA15:AA17" si="23">IF(AND((Z15&gt;0),(Z$7&gt;0)),(Z15/Z$7*100),"")</f>
        <v/>
      </c>
      <c r="AB15" s="17"/>
      <c r="AC15" s="61" t="str">
        <f t="shared" ref="AC15:AC17" si="24">IF(AND((AB15&gt;0),(AB$7&gt;0)),(AB15/AB$7*100),"")</f>
        <v/>
      </c>
      <c r="AD15" s="17"/>
      <c r="AE15" s="61" t="str">
        <f t="shared" ref="AE15:AE17" si="25">IF(AND((AD15&gt;0),(AD$7&gt;0)),(AD15/AD$7*100),"")</f>
        <v/>
      </c>
      <c r="AF15" s="17"/>
      <c r="AG15" s="61" t="str">
        <f t="shared" ref="AG15:AG17" si="26">IF(AND((AF15&gt;0),(AF$7&gt;0)),(AF15/AF$7*100),"")</f>
        <v/>
      </c>
      <c r="AH15" s="17"/>
      <c r="AI15" s="61" t="str">
        <f t="shared" ref="AI15:AI17" si="27">IF(AND((AH15&gt;0),(AH$7&gt;0)),(AH15/AH$7*100),"")</f>
        <v/>
      </c>
      <c r="AJ15" s="17"/>
      <c r="AK15" s="61" t="str">
        <f t="shared" ref="AK15:AK17" si="28">IF(AND((AJ15&gt;0),(AJ$7&gt;0)),(AJ15/AJ$7*100),"")</f>
        <v/>
      </c>
      <c r="AL15" s="17"/>
      <c r="AM15" s="61" t="str">
        <f t="shared" ref="AM15:AM17" si="29">IF(AND((AL15&gt;0),(AL$7&gt;0)),(AL15/AL$7*100),"")</f>
        <v/>
      </c>
      <c r="AN15" s="17"/>
      <c r="AO15" s="61" t="str">
        <f t="shared" ref="AO15:AO17" si="30">IF(AND((AN15&gt;0),(AN$7&gt;0)),(AN15/AN$7*100),"")</f>
        <v/>
      </c>
      <c r="AP15" s="17"/>
      <c r="AQ15" s="61" t="str">
        <f t="shared" ref="AQ15:AQ17" si="31">IF(AND((AP15&gt;0),(AP$7&gt;0)),(AP15/AP$7*100),"")</f>
        <v/>
      </c>
      <c r="AR15" s="17"/>
      <c r="AS15" s="61" t="str">
        <f t="shared" ref="AS15:AS17" si="32">IF(AND((AR15&gt;0),(AR$7&gt;0)),(AR15/AR$7*100),"")</f>
        <v/>
      </c>
      <c r="AT15" s="17"/>
      <c r="AU15" s="61" t="str">
        <f t="shared" ref="AU15:AU17" si="33">IF(AND((AT15&gt;0),(AT$7&gt;0)),(AT15/AT$7*100),"")</f>
        <v/>
      </c>
      <c r="AV15" s="17"/>
      <c r="AW15" s="61" t="str">
        <f t="shared" ref="AW15:AW17" si="34">IF(AND((AV15&gt;0),(AV$7&gt;0)),(AV15/AV$7*100),"")</f>
        <v/>
      </c>
      <c r="AX15" s="17"/>
      <c r="AY15" s="61" t="str">
        <f t="shared" ref="AY15:AY17" si="35">IF(AND((AX15&gt;0),(AX$7&gt;0)),(AX15/AX$7*100),"")</f>
        <v/>
      </c>
      <c r="AZ15" s="17"/>
      <c r="BA15" s="61" t="str">
        <f t="shared" ref="BA15:BA17" si="36">IF(AND((AZ15&gt;0),(AZ$7&gt;0)),(AZ15/AZ$7*100),"")</f>
        <v/>
      </c>
      <c r="BB15" s="17"/>
      <c r="BC15" s="61" t="str">
        <f t="shared" ref="BC15:BC17" si="37">IF(AND((BB15&gt;0),(BB$7&gt;0)),(BB15/BB$7*100),"")</f>
        <v/>
      </c>
      <c r="BD15" s="17"/>
      <c r="BE15" s="61" t="str">
        <f t="shared" ref="BE15:BE17" si="38">IF(AND((BD15&gt;0),(BD$7&gt;0)),(BD15/BD$7*100),"")</f>
        <v/>
      </c>
      <c r="BF15" s="17"/>
      <c r="BG15" s="61" t="str">
        <f t="shared" ref="BG15:BG17" si="39">IF(AND((BF15&gt;0),(BF$7&gt;0)),(BF15/BF$7*100),"")</f>
        <v/>
      </c>
      <c r="BH15" s="17"/>
      <c r="BI15" s="61" t="str">
        <f t="shared" ref="BI15:BI17" si="40">IF(AND((BH15&gt;0),(BH$7&gt;0)),(BH15/BH$7*100),"")</f>
        <v/>
      </c>
      <c r="BK15" s="18" t="str">
        <f t="shared" si="0"/>
        <v xml:space="preserve">     External primary branch</v>
      </c>
      <c r="BL15" s="11">
        <f t="shared" si="1"/>
        <v>0</v>
      </c>
      <c r="BM15" s="4" t="str">
        <f t="shared" si="2"/>
        <v/>
      </c>
      <c r="BN15" s="40" t="str">
        <f t="shared" si="3"/>
        <v>?</v>
      </c>
      <c r="BO15" s="6" t="str">
        <f t="shared" si="4"/>
        <v/>
      </c>
      <c r="BP15" s="51" t="str">
        <f t="shared" si="5"/>
        <v/>
      </c>
      <c r="BQ15" s="7" t="str">
        <f t="shared" si="6"/>
        <v>?</v>
      </c>
      <c r="BR15" s="52" t="str">
        <f t="shared" si="7"/>
        <v/>
      </c>
      <c r="BS15" s="46" t="str">
        <f t="shared" si="8"/>
        <v>?</v>
      </c>
      <c r="BT15" s="8" t="str">
        <f t="shared" si="8"/>
        <v>?</v>
      </c>
      <c r="BU15" s="5" t="str">
        <f t="shared" si="9"/>
        <v>?</v>
      </c>
      <c r="BV15" s="9" t="str">
        <f t="shared" si="9"/>
        <v>?</v>
      </c>
      <c r="BW15" s="5" t="str">
        <f t="shared" si="10"/>
        <v>?</v>
      </c>
      <c r="BX15" s="7" t="str">
        <f t="shared" si="10"/>
        <v>?</v>
      </c>
    </row>
    <row r="16" spans="1:78" x14ac:dyDescent="0.2">
      <c r="A16" s="27" t="s">
        <v>27</v>
      </c>
      <c r="B16" s="108"/>
      <c r="C16" s="109" t="str">
        <f t="shared" si="11"/>
        <v/>
      </c>
      <c r="D16" s="17"/>
      <c r="E16" s="61" t="str">
        <f t="shared" si="12"/>
        <v/>
      </c>
      <c r="F16" s="17"/>
      <c r="G16" s="61" t="str">
        <f t="shared" si="13"/>
        <v/>
      </c>
      <c r="H16" s="17"/>
      <c r="I16" s="61" t="str">
        <f t="shared" si="14"/>
        <v/>
      </c>
      <c r="J16" s="17"/>
      <c r="K16" s="61" t="str">
        <f t="shared" si="15"/>
        <v/>
      </c>
      <c r="L16" s="17"/>
      <c r="M16" s="61" t="str">
        <f t="shared" si="16"/>
        <v/>
      </c>
      <c r="N16" s="17"/>
      <c r="O16" s="61" t="str">
        <f t="shared" si="17"/>
        <v/>
      </c>
      <c r="P16" s="17"/>
      <c r="Q16" s="61" t="str">
        <f t="shared" si="18"/>
        <v/>
      </c>
      <c r="R16" s="17"/>
      <c r="S16" s="61" t="str">
        <f t="shared" si="19"/>
        <v/>
      </c>
      <c r="T16" s="17"/>
      <c r="U16" s="61" t="str">
        <f t="shared" si="20"/>
        <v/>
      </c>
      <c r="V16" s="17"/>
      <c r="W16" s="61" t="str">
        <f t="shared" si="21"/>
        <v/>
      </c>
      <c r="X16" s="17"/>
      <c r="Y16" s="61" t="str">
        <f t="shared" si="22"/>
        <v/>
      </c>
      <c r="Z16" s="17"/>
      <c r="AA16" s="61" t="str">
        <f t="shared" si="23"/>
        <v/>
      </c>
      <c r="AB16" s="17"/>
      <c r="AC16" s="61" t="str">
        <f t="shared" si="24"/>
        <v/>
      </c>
      <c r="AD16" s="17"/>
      <c r="AE16" s="61" t="str">
        <f t="shared" si="25"/>
        <v/>
      </c>
      <c r="AF16" s="17"/>
      <c r="AG16" s="61" t="str">
        <f t="shared" si="26"/>
        <v/>
      </c>
      <c r="AH16" s="17"/>
      <c r="AI16" s="61" t="str">
        <f t="shared" si="27"/>
        <v/>
      </c>
      <c r="AJ16" s="17"/>
      <c r="AK16" s="61" t="str">
        <f t="shared" si="28"/>
        <v/>
      </c>
      <c r="AL16" s="17"/>
      <c r="AM16" s="61" t="str">
        <f t="shared" si="29"/>
        <v/>
      </c>
      <c r="AN16" s="17"/>
      <c r="AO16" s="61" t="str">
        <f t="shared" si="30"/>
        <v/>
      </c>
      <c r="AP16" s="17"/>
      <c r="AQ16" s="61" t="str">
        <f t="shared" si="31"/>
        <v/>
      </c>
      <c r="AR16" s="17"/>
      <c r="AS16" s="61" t="str">
        <f t="shared" si="32"/>
        <v/>
      </c>
      <c r="AT16" s="17"/>
      <c r="AU16" s="61" t="str">
        <f t="shared" si="33"/>
        <v/>
      </c>
      <c r="AV16" s="17"/>
      <c r="AW16" s="61" t="str">
        <f t="shared" si="34"/>
        <v/>
      </c>
      <c r="AX16" s="17"/>
      <c r="AY16" s="61" t="str">
        <f t="shared" si="35"/>
        <v/>
      </c>
      <c r="AZ16" s="17"/>
      <c r="BA16" s="61" t="str">
        <f t="shared" si="36"/>
        <v/>
      </c>
      <c r="BB16" s="17"/>
      <c r="BC16" s="61" t="str">
        <f t="shared" si="37"/>
        <v/>
      </c>
      <c r="BD16" s="17"/>
      <c r="BE16" s="61" t="str">
        <f t="shared" si="38"/>
        <v/>
      </c>
      <c r="BF16" s="17"/>
      <c r="BG16" s="61" t="str">
        <f t="shared" si="39"/>
        <v/>
      </c>
      <c r="BH16" s="17"/>
      <c r="BI16" s="61" t="str">
        <f t="shared" si="40"/>
        <v/>
      </c>
      <c r="BK16" s="18" t="str">
        <f t="shared" si="0"/>
        <v xml:space="preserve">     External base + secondary branch</v>
      </c>
      <c r="BL16" s="11">
        <f t="shared" si="1"/>
        <v>0</v>
      </c>
      <c r="BM16" s="4" t="str">
        <f t="shared" si="2"/>
        <v/>
      </c>
      <c r="BN16" s="40" t="str">
        <f t="shared" si="3"/>
        <v>?</v>
      </c>
      <c r="BO16" s="6" t="str">
        <f t="shared" si="4"/>
        <v/>
      </c>
      <c r="BP16" s="51" t="str">
        <f t="shared" si="5"/>
        <v/>
      </c>
      <c r="BQ16" s="7" t="str">
        <f t="shared" si="6"/>
        <v>?</v>
      </c>
      <c r="BR16" s="52" t="str">
        <f t="shared" si="7"/>
        <v/>
      </c>
      <c r="BS16" s="46" t="str">
        <f t="shared" si="8"/>
        <v>?</v>
      </c>
      <c r="BT16" s="8" t="str">
        <f t="shared" si="8"/>
        <v>?</v>
      </c>
      <c r="BU16" s="5" t="str">
        <f t="shared" si="9"/>
        <v>?</v>
      </c>
      <c r="BV16" s="9" t="str">
        <f t="shared" si="9"/>
        <v>?</v>
      </c>
      <c r="BW16" s="5" t="str">
        <f t="shared" si="10"/>
        <v>?</v>
      </c>
      <c r="BX16" s="7" t="str">
        <f t="shared" si="10"/>
        <v>?</v>
      </c>
    </row>
    <row r="17" spans="1:76" x14ac:dyDescent="0.2">
      <c r="A17" s="27" t="s">
        <v>28</v>
      </c>
      <c r="B17" s="108"/>
      <c r="C17" s="109" t="str">
        <f t="shared" si="11"/>
        <v/>
      </c>
      <c r="D17" s="17"/>
      <c r="E17" s="61" t="str">
        <f t="shared" si="12"/>
        <v/>
      </c>
      <c r="F17" s="17"/>
      <c r="G17" s="61" t="str">
        <f t="shared" si="13"/>
        <v/>
      </c>
      <c r="H17" s="17"/>
      <c r="I17" s="61" t="str">
        <f t="shared" si="14"/>
        <v/>
      </c>
      <c r="J17" s="17"/>
      <c r="K17" s="61" t="str">
        <f t="shared" si="15"/>
        <v/>
      </c>
      <c r="L17" s="17"/>
      <c r="M17" s="61" t="str">
        <f t="shared" si="16"/>
        <v/>
      </c>
      <c r="N17" s="17"/>
      <c r="O17" s="61" t="str">
        <f t="shared" si="17"/>
        <v/>
      </c>
      <c r="P17" s="17"/>
      <c r="Q17" s="61" t="str">
        <f t="shared" si="18"/>
        <v/>
      </c>
      <c r="R17" s="17"/>
      <c r="S17" s="61" t="str">
        <f t="shared" si="19"/>
        <v/>
      </c>
      <c r="T17" s="17"/>
      <c r="U17" s="61" t="str">
        <f t="shared" si="20"/>
        <v/>
      </c>
      <c r="V17" s="17"/>
      <c r="W17" s="61" t="str">
        <f t="shared" si="21"/>
        <v/>
      </c>
      <c r="X17" s="17"/>
      <c r="Y17" s="61" t="str">
        <f t="shared" si="22"/>
        <v/>
      </c>
      <c r="Z17" s="17"/>
      <c r="AA17" s="61" t="str">
        <f t="shared" si="23"/>
        <v/>
      </c>
      <c r="AB17" s="17"/>
      <c r="AC17" s="61" t="str">
        <f t="shared" si="24"/>
        <v/>
      </c>
      <c r="AD17" s="17"/>
      <c r="AE17" s="61" t="str">
        <f t="shared" si="25"/>
        <v/>
      </c>
      <c r="AF17" s="17"/>
      <c r="AG17" s="61" t="str">
        <f t="shared" si="26"/>
        <v/>
      </c>
      <c r="AH17" s="17"/>
      <c r="AI17" s="61" t="str">
        <f t="shared" si="27"/>
        <v/>
      </c>
      <c r="AJ17" s="17"/>
      <c r="AK17" s="61" t="str">
        <f t="shared" si="28"/>
        <v/>
      </c>
      <c r="AL17" s="17"/>
      <c r="AM17" s="61" t="str">
        <f t="shared" si="29"/>
        <v/>
      </c>
      <c r="AN17" s="17"/>
      <c r="AO17" s="61" t="str">
        <f t="shared" si="30"/>
        <v/>
      </c>
      <c r="AP17" s="17"/>
      <c r="AQ17" s="61" t="str">
        <f t="shared" si="31"/>
        <v/>
      </c>
      <c r="AR17" s="17"/>
      <c r="AS17" s="61" t="str">
        <f t="shared" si="32"/>
        <v/>
      </c>
      <c r="AT17" s="17"/>
      <c r="AU17" s="61" t="str">
        <f t="shared" si="33"/>
        <v/>
      </c>
      <c r="AV17" s="17"/>
      <c r="AW17" s="61" t="str">
        <f t="shared" si="34"/>
        <v/>
      </c>
      <c r="AX17" s="17"/>
      <c r="AY17" s="61" t="str">
        <f t="shared" si="35"/>
        <v/>
      </c>
      <c r="AZ17" s="17"/>
      <c r="BA17" s="61" t="str">
        <f t="shared" si="36"/>
        <v/>
      </c>
      <c r="BB17" s="17"/>
      <c r="BC17" s="61" t="str">
        <f t="shared" si="37"/>
        <v/>
      </c>
      <c r="BD17" s="17"/>
      <c r="BE17" s="61" t="str">
        <f t="shared" si="38"/>
        <v/>
      </c>
      <c r="BF17" s="17"/>
      <c r="BG17" s="61" t="str">
        <f t="shared" si="39"/>
        <v/>
      </c>
      <c r="BH17" s="17"/>
      <c r="BI17" s="61" t="str">
        <f t="shared" si="40"/>
        <v/>
      </c>
      <c r="BK17" s="18" t="str">
        <f t="shared" si="0"/>
        <v xml:space="preserve">     External spur</v>
      </c>
      <c r="BL17" s="11">
        <f t="shared" si="1"/>
        <v>0</v>
      </c>
      <c r="BM17" s="4" t="str">
        <f t="shared" si="2"/>
        <v/>
      </c>
      <c r="BN17" s="40" t="str">
        <f t="shared" si="3"/>
        <v>?</v>
      </c>
      <c r="BO17" s="6" t="str">
        <f t="shared" si="4"/>
        <v/>
      </c>
      <c r="BP17" s="51" t="str">
        <f t="shared" si="5"/>
        <v/>
      </c>
      <c r="BQ17" s="7" t="str">
        <f t="shared" si="6"/>
        <v>?</v>
      </c>
      <c r="BR17" s="52" t="str">
        <f t="shared" si="7"/>
        <v/>
      </c>
      <c r="BS17" s="46" t="str">
        <f t="shared" si="8"/>
        <v>?</v>
      </c>
      <c r="BT17" s="8" t="str">
        <f t="shared" si="8"/>
        <v>?</v>
      </c>
      <c r="BU17" s="5" t="str">
        <f t="shared" si="9"/>
        <v>?</v>
      </c>
      <c r="BV17" s="9" t="str">
        <f t="shared" si="9"/>
        <v>?</v>
      </c>
      <c r="BW17" s="5" t="str">
        <f t="shared" si="10"/>
        <v>?</v>
      </c>
      <c r="BX17" s="7" t="str">
        <f t="shared" si="10"/>
        <v>?</v>
      </c>
    </row>
    <row r="18" spans="1:76" x14ac:dyDescent="0.2">
      <c r="A18" s="27" t="s">
        <v>80</v>
      </c>
      <c r="B18" s="110" t="str">
        <f>IF(AND((B16&gt;0),(B15&gt;0)),(B16/B15),"")</f>
        <v/>
      </c>
      <c r="C18" s="109" t="s">
        <v>5</v>
      </c>
      <c r="D18" s="71" t="str">
        <f t="shared" ref="D18" si="41">IF(AND((D16&gt;0),(D15&gt;0)),(D16/D15),"")</f>
        <v/>
      </c>
      <c r="E18" s="61" t="s">
        <v>5</v>
      </c>
      <c r="F18" s="71" t="str">
        <f t="shared" ref="F18" si="42">IF(AND((F16&gt;0),(F15&gt;0)),(F16/F15),"")</f>
        <v/>
      </c>
      <c r="G18" s="61" t="s">
        <v>5</v>
      </c>
      <c r="H18" s="71" t="str">
        <f t="shared" ref="H18" si="43">IF(AND((H16&gt;0),(H15&gt;0)),(H16/H15),"")</f>
        <v/>
      </c>
      <c r="I18" s="61" t="s">
        <v>5</v>
      </c>
      <c r="J18" s="71" t="str">
        <f t="shared" ref="J18" si="44">IF(AND((J16&gt;0),(J15&gt;0)),(J16/J15),"")</f>
        <v/>
      </c>
      <c r="K18" s="61" t="s">
        <v>5</v>
      </c>
      <c r="L18" s="71" t="str">
        <f t="shared" ref="L18" si="45">IF(AND((L16&gt;0),(L15&gt;0)),(L16/L15),"")</f>
        <v/>
      </c>
      <c r="M18" s="61" t="s">
        <v>5</v>
      </c>
      <c r="N18" s="71" t="str">
        <f t="shared" ref="N18" si="46">IF(AND((N16&gt;0),(N15&gt;0)),(N16/N15),"")</f>
        <v/>
      </c>
      <c r="O18" s="61" t="s">
        <v>5</v>
      </c>
      <c r="P18" s="71" t="str">
        <f t="shared" ref="P18" si="47">IF(AND((P16&gt;0),(P15&gt;0)),(P16/P15),"")</f>
        <v/>
      </c>
      <c r="Q18" s="61" t="s">
        <v>5</v>
      </c>
      <c r="R18" s="71" t="str">
        <f t="shared" ref="R18" si="48">IF(AND((R16&gt;0),(R15&gt;0)),(R16/R15),"")</f>
        <v/>
      </c>
      <c r="S18" s="61" t="s">
        <v>5</v>
      </c>
      <c r="T18" s="71" t="str">
        <f t="shared" ref="T18" si="49">IF(AND((T16&gt;0),(T15&gt;0)),(T16/T15),"")</f>
        <v/>
      </c>
      <c r="U18" s="61" t="s">
        <v>5</v>
      </c>
      <c r="V18" s="71" t="str">
        <f t="shared" ref="V18" si="50">IF(AND((V16&gt;0),(V15&gt;0)),(V16/V15),"")</f>
        <v/>
      </c>
      <c r="W18" s="61" t="s">
        <v>5</v>
      </c>
      <c r="X18" s="71" t="str">
        <f t="shared" ref="X18" si="51">IF(AND((X16&gt;0),(X15&gt;0)),(X16/X15),"")</f>
        <v/>
      </c>
      <c r="Y18" s="61" t="s">
        <v>5</v>
      </c>
      <c r="Z18" s="71" t="str">
        <f t="shared" ref="Z18" si="52">IF(AND((Z16&gt;0),(Z15&gt;0)),(Z16/Z15),"")</f>
        <v/>
      </c>
      <c r="AA18" s="61" t="s">
        <v>5</v>
      </c>
      <c r="AB18" s="71" t="str">
        <f t="shared" ref="AB18" si="53">IF(AND((AB16&gt;0),(AB15&gt;0)),(AB16/AB15),"")</f>
        <v/>
      </c>
      <c r="AC18" s="61" t="s">
        <v>5</v>
      </c>
      <c r="AD18" s="71" t="str">
        <f t="shared" ref="AD18" si="54">IF(AND((AD16&gt;0),(AD15&gt;0)),(AD16/AD15),"")</f>
        <v/>
      </c>
      <c r="AE18" s="61" t="s">
        <v>5</v>
      </c>
      <c r="AF18" s="71" t="str">
        <f>IF(AND((AF16&gt;0),(AF15&gt;0)),(AF16/AF15),"")</f>
        <v/>
      </c>
      <c r="AG18" s="61" t="s">
        <v>5</v>
      </c>
      <c r="AH18" s="71" t="str">
        <f t="shared" ref="AH18" si="55">IF(AND((AH16&gt;0),(AH15&gt;0)),(AH16/AH15),"")</f>
        <v/>
      </c>
      <c r="AI18" s="61" t="s">
        <v>5</v>
      </c>
      <c r="AJ18" s="71" t="str">
        <f t="shared" ref="AJ18" si="56">IF(AND((AJ16&gt;0),(AJ15&gt;0)),(AJ16/AJ15),"")</f>
        <v/>
      </c>
      <c r="AK18" s="61" t="s">
        <v>5</v>
      </c>
      <c r="AL18" s="71" t="str">
        <f t="shared" ref="AL18" si="57">IF(AND((AL16&gt;0),(AL15&gt;0)),(AL16/AL15),"")</f>
        <v/>
      </c>
      <c r="AM18" s="61" t="s">
        <v>5</v>
      </c>
      <c r="AN18" s="71" t="str">
        <f t="shared" ref="AN18" si="58">IF(AND((AN16&gt;0),(AN15&gt;0)),(AN16/AN15),"")</f>
        <v/>
      </c>
      <c r="AO18" s="61" t="s">
        <v>5</v>
      </c>
      <c r="AP18" s="71" t="str">
        <f t="shared" ref="AP18" si="59">IF(AND((AP16&gt;0),(AP15&gt;0)),(AP16/AP15),"")</f>
        <v/>
      </c>
      <c r="AQ18" s="61" t="s">
        <v>5</v>
      </c>
      <c r="AR18" s="71" t="str">
        <f t="shared" ref="AR18" si="60">IF(AND((AR16&gt;0),(AR15&gt;0)),(AR16/AR15),"")</f>
        <v/>
      </c>
      <c r="AS18" s="61" t="s">
        <v>5</v>
      </c>
      <c r="AT18" s="71" t="str">
        <f t="shared" ref="AT18" si="61">IF(AND((AT16&gt;0),(AT15&gt;0)),(AT16/AT15),"")</f>
        <v/>
      </c>
      <c r="AU18" s="61" t="s">
        <v>5</v>
      </c>
      <c r="AV18" s="71" t="str">
        <f t="shared" ref="AV18" si="62">IF(AND((AV16&gt;0),(AV15&gt;0)),(AV16/AV15),"")</f>
        <v/>
      </c>
      <c r="AW18" s="61" t="s">
        <v>5</v>
      </c>
      <c r="AX18" s="71" t="str">
        <f t="shared" ref="AX18" si="63">IF(AND((AX16&gt;0),(AX15&gt;0)),(AX16/AX15),"")</f>
        <v/>
      </c>
      <c r="AY18" s="61" t="s">
        <v>5</v>
      </c>
      <c r="AZ18" s="71" t="str">
        <f t="shared" ref="AZ18" si="64">IF(AND((AZ16&gt;0),(AZ15&gt;0)),(AZ16/AZ15),"")</f>
        <v/>
      </c>
      <c r="BA18" s="61" t="s">
        <v>5</v>
      </c>
      <c r="BB18" s="71" t="str">
        <f t="shared" ref="BB18" si="65">IF(AND((BB16&gt;0),(BB15&gt;0)),(BB16/BB15),"")</f>
        <v/>
      </c>
      <c r="BC18" s="61" t="s">
        <v>5</v>
      </c>
      <c r="BD18" s="71" t="str">
        <f t="shared" ref="BD18" si="66">IF(AND((BD16&gt;0),(BD15&gt;0)),(BD16/BD15),"")</f>
        <v/>
      </c>
      <c r="BE18" s="61" t="s">
        <v>5</v>
      </c>
      <c r="BF18" s="71" t="str">
        <f t="shared" ref="BF18" si="67">IF(AND((BF16&gt;0),(BF15&gt;0)),(BF16/BF15),"")</f>
        <v/>
      </c>
      <c r="BG18" s="61" t="s">
        <v>5</v>
      </c>
      <c r="BH18" s="71" t="str">
        <f t="shared" ref="BH18" si="68">IF(AND((BH16&gt;0),(BH15&gt;0)),(BH16/BH15),"")</f>
        <v/>
      </c>
      <c r="BI18" s="61" t="s">
        <v>5</v>
      </c>
      <c r="BK18" s="18" t="str">
        <f t="shared" si="0"/>
        <v xml:space="preserve">     External branches length ratio</v>
      </c>
      <c r="BL18" s="11">
        <f t="shared" si="1"/>
        <v>0</v>
      </c>
      <c r="BM18" s="24" t="str">
        <f t="shared" si="2"/>
        <v/>
      </c>
      <c r="BN18" s="25" t="str">
        <f t="shared" si="3"/>
        <v>?</v>
      </c>
      <c r="BO18" s="26" t="str">
        <f t="shared" si="4"/>
        <v/>
      </c>
      <c r="BP18" s="117" t="str">
        <f t="shared" si="5"/>
        <v/>
      </c>
      <c r="BQ18" s="118" t="s">
        <v>5</v>
      </c>
      <c r="BR18" s="119" t="str">
        <f t="shared" si="7"/>
        <v/>
      </c>
      <c r="BS18" s="53" t="str">
        <f t="shared" si="8"/>
        <v>?</v>
      </c>
      <c r="BT18" s="120" t="s">
        <v>5</v>
      </c>
      <c r="BU18" s="25" t="str">
        <f t="shared" si="9"/>
        <v>?</v>
      </c>
      <c r="BV18" s="121" t="s">
        <v>5</v>
      </c>
      <c r="BW18" s="25" t="str">
        <f t="shared" si="10"/>
        <v>?</v>
      </c>
      <c r="BX18" s="118" t="s">
        <v>5</v>
      </c>
    </row>
    <row r="19" spans="1:76" x14ac:dyDescent="0.2">
      <c r="A19" s="27" t="s">
        <v>29</v>
      </c>
      <c r="B19" s="108"/>
      <c r="C19" s="109" t="str">
        <f t="shared" si="11"/>
        <v/>
      </c>
      <c r="D19" s="17"/>
      <c r="E19" s="61" t="str">
        <f t="shared" ref="E19:E21" si="69">IF(AND((D19&gt;0),(D$7&gt;0)),(D19/D$7*100),"")</f>
        <v/>
      </c>
      <c r="F19" s="17"/>
      <c r="G19" s="61" t="str">
        <f t="shared" ref="G19:G21" si="70">IF(AND((F19&gt;0),(F$7&gt;0)),(F19/F$7*100),"")</f>
        <v/>
      </c>
      <c r="H19" s="17"/>
      <c r="I19" s="61" t="str">
        <f t="shared" ref="I19:I21" si="71">IF(AND((H19&gt;0),(H$7&gt;0)),(H19/H$7*100),"")</f>
        <v/>
      </c>
      <c r="J19" s="17"/>
      <c r="K19" s="61" t="str">
        <f t="shared" ref="K19:K21" si="72">IF(AND((J19&gt;0),(J$7&gt;0)),(J19/J$7*100),"")</f>
        <v/>
      </c>
      <c r="L19" s="17"/>
      <c r="M19" s="61" t="str">
        <f t="shared" ref="M19:M21" si="73">IF(AND((L19&gt;0),(L$7&gt;0)),(L19/L$7*100),"")</f>
        <v/>
      </c>
      <c r="N19" s="17"/>
      <c r="O19" s="61" t="str">
        <f t="shared" ref="O19:O21" si="74">IF(AND((N19&gt;0),(N$7&gt;0)),(N19/N$7*100),"")</f>
        <v/>
      </c>
      <c r="P19" s="17"/>
      <c r="Q19" s="61" t="str">
        <f t="shared" ref="Q19:Q21" si="75">IF(AND((P19&gt;0),(P$7&gt;0)),(P19/P$7*100),"")</f>
        <v/>
      </c>
      <c r="R19" s="17"/>
      <c r="S19" s="61" t="str">
        <f t="shared" ref="S19:S21" si="76">IF(AND((R19&gt;0),(R$7&gt;0)),(R19/R$7*100),"")</f>
        <v/>
      </c>
      <c r="T19" s="17"/>
      <c r="U19" s="61" t="str">
        <f t="shared" ref="U19:U21" si="77">IF(AND((T19&gt;0),(T$7&gt;0)),(T19/T$7*100),"")</f>
        <v/>
      </c>
      <c r="V19" s="17"/>
      <c r="W19" s="61" t="str">
        <f t="shared" ref="W19:W21" si="78">IF(AND((V19&gt;0),(V$7&gt;0)),(V19/V$7*100),"")</f>
        <v/>
      </c>
      <c r="X19" s="17"/>
      <c r="Y19" s="61" t="str">
        <f t="shared" ref="Y19:Y21" si="79">IF(AND((X19&gt;0),(X$7&gt;0)),(X19/X$7*100),"")</f>
        <v/>
      </c>
      <c r="Z19" s="17"/>
      <c r="AA19" s="61" t="str">
        <f t="shared" ref="AA19:AA21" si="80">IF(AND((Z19&gt;0),(Z$7&gt;0)),(Z19/Z$7*100),"")</f>
        <v/>
      </c>
      <c r="AB19" s="17"/>
      <c r="AC19" s="61" t="str">
        <f t="shared" ref="AC19:AC21" si="81">IF(AND((AB19&gt;0),(AB$7&gt;0)),(AB19/AB$7*100),"")</f>
        <v/>
      </c>
      <c r="AD19" s="17"/>
      <c r="AE19" s="61" t="str">
        <f t="shared" ref="AE19:AE21" si="82">IF(AND((AD19&gt;0),(AD$7&gt;0)),(AD19/AD$7*100),"")</f>
        <v/>
      </c>
      <c r="AF19" s="17"/>
      <c r="AG19" s="61" t="str">
        <f t="shared" ref="AG19:AG21" si="83">IF(AND((AF19&gt;0),(AF$7&gt;0)),(AF19/AF$7*100),"")</f>
        <v/>
      </c>
      <c r="AH19" s="17"/>
      <c r="AI19" s="61" t="str">
        <f t="shared" ref="AI19:AI21" si="84">IF(AND((AH19&gt;0),(AH$7&gt;0)),(AH19/AH$7*100),"")</f>
        <v/>
      </c>
      <c r="AJ19" s="17"/>
      <c r="AK19" s="61" t="str">
        <f t="shared" ref="AK19:AK21" si="85">IF(AND((AJ19&gt;0),(AJ$7&gt;0)),(AJ19/AJ$7*100),"")</f>
        <v/>
      </c>
      <c r="AL19" s="17"/>
      <c r="AM19" s="61" t="str">
        <f t="shared" ref="AM19:AM21" si="86">IF(AND((AL19&gt;0),(AL$7&gt;0)),(AL19/AL$7*100),"")</f>
        <v/>
      </c>
      <c r="AN19" s="17"/>
      <c r="AO19" s="61" t="str">
        <f t="shared" ref="AO19:AO21" si="87">IF(AND((AN19&gt;0),(AN$7&gt;0)),(AN19/AN$7*100),"")</f>
        <v/>
      </c>
      <c r="AP19" s="17"/>
      <c r="AQ19" s="61" t="str">
        <f t="shared" ref="AQ19:AQ21" si="88">IF(AND((AP19&gt;0),(AP$7&gt;0)),(AP19/AP$7*100),"")</f>
        <v/>
      </c>
      <c r="AR19" s="17"/>
      <c r="AS19" s="61" t="str">
        <f t="shared" ref="AS19:AS21" si="89">IF(AND((AR19&gt;0),(AR$7&gt;0)),(AR19/AR$7*100),"")</f>
        <v/>
      </c>
      <c r="AT19" s="17"/>
      <c r="AU19" s="61" t="str">
        <f t="shared" ref="AU19:AU21" si="90">IF(AND((AT19&gt;0),(AT$7&gt;0)),(AT19/AT$7*100),"")</f>
        <v/>
      </c>
      <c r="AV19" s="17"/>
      <c r="AW19" s="61" t="str">
        <f t="shared" ref="AW19:AW21" si="91">IF(AND((AV19&gt;0),(AV$7&gt;0)),(AV19/AV$7*100),"")</f>
        <v/>
      </c>
      <c r="AX19" s="17"/>
      <c r="AY19" s="61" t="str">
        <f t="shared" ref="AY19:AY21" si="92">IF(AND((AX19&gt;0),(AX$7&gt;0)),(AX19/AX$7*100),"")</f>
        <v/>
      </c>
      <c r="AZ19" s="17"/>
      <c r="BA19" s="61" t="str">
        <f t="shared" ref="BA19:BA21" si="93">IF(AND((AZ19&gt;0),(AZ$7&gt;0)),(AZ19/AZ$7*100),"")</f>
        <v/>
      </c>
      <c r="BB19" s="17"/>
      <c r="BC19" s="61" t="str">
        <f t="shared" ref="BC19:BC21" si="94">IF(AND((BB19&gt;0),(BB$7&gt;0)),(BB19/BB$7*100),"")</f>
        <v/>
      </c>
      <c r="BD19" s="17"/>
      <c r="BE19" s="61" t="str">
        <f t="shared" ref="BE19:BE21" si="95">IF(AND((BD19&gt;0),(BD$7&gt;0)),(BD19/BD$7*100),"")</f>
        <v/>
      </c>
      <c r="BF19" s="17"/>
      <c r="BG19" s="61" t="str">
        <f t="shared" ref="BG19:BG21" si="96">IF(AND((BF19&gt;0),(BF$7&gt;0)),(BF19/BF$7*100),"")</f>
        <v/>
      </c>
      <c r="BH19" s="17"/>
      <c r="BI19" s="61" t="str">
        <f t="shared" ref="BI19:BI21" si="97">IF(AND((BH19&gt;0),(BH$7&gt;0)),(BH19/BH$7*100),"")</f>
        <v/>
      </c>
      <c r="BK19" s="18" t="str">
        <f t="shared" si="0"/>
        <v xml:space="preserve">     Internal primary branch</v>
      </c>
      <c r="BL19" s="11">
        <f t="shared" si="1"/>
        <v>0</v>
      </c>
      <c r="BM19" s="4" t="str">
        <f t="shared" si="2"/>
        <v/>
      </c>
      <c r="BN19" s="40" t="str">
        <f t="shared" si="3"/>
        <v>?</v>
      </c>
      <c r="BO19" s="6" t="str">
        <f t="shared" si="4"/>
        <v/>
      </c>
      <c r="BP19" s="51" t="str">
        <f t="shared" si="5"/>
        <v/>
      </c>
      <c r="BQ19" s="7" t="str">
        <f t="shared" si="6"/>
        <v>?</v>
      </c>
      <c r="BR19" s="52" t="str">
        <f t="shared" si="7"/>
        <v/>
      </c>
      <c r="BS19" s="46" t="str">
        <f t="shared" si="8"/>
        <v>?</v>
      </c>
      <c r="BT19" s="8" t="str">
        <f t="shared" si="8"/>
        <v>?</v>
      </c>
      <c r="BU19" s="5" t="str">
        <f t="shared" si="9"/>
        <v>?</v>
      </c>
      <c r="BV19" s="9" t="str">
        <f t="shared" si="9"/>
        <v>?</v>
      </c>
      <c r="BW19" s="5" t="str">
        <f t="shared" si="10"/>
        <v>?</v>
      </c>
      <c r="BX19" s="7" t="str">
        <f t="shared" si="10"/>
        <v>?</v>
      </c>
    </row>
    <row r="20" spans="1:76" x14ac:dyDescent="0.2">
      <c r="A20" s="27" t="s">
        <v>30</v>
      </c>
      <c r="B20" s="108"/>
      <c r="C20" s="109" t="str">
        <f t="shared" si="11"/>
        <v/>
      </c>
      <c r="D20" s="17"/>
      <c r="E20" s="61" t="str">
        <f t="shared" si="69"/>
        <v/>
      </c>
      <c r="F20" s="17"/>
      <c r="G20" s="61" t="str">
        <f t="shared" si="70"/>
        <v/>
      </c>
      <c r="H20" s="17"/>
      <c r="I20" s="61" t="str">
        <f t="shared" si="71"/>
        <v/>
      </c>
      <c r="J20" s="17"/>
      <c r="K20" s="61" t="str">
        <f t="shared" si="72"/>
        <v/>
      </c>
      <c r="L20" s="17"/>
      <c r="M20" s="61" t="str">
        <f t="shared" si="73"/>
        <v/>
      </c>
      <c r="N20" s="17"/>
      <c r="O20" s="61" t="str">
        <f t="shared" si="74"/>
        <v/>
      </c>
      <c r="P20" s="17"/>
      <c r="Q20" s="61" t="str">
        <f t="shared" si="75"/>
        <v/>
      </c>
      <c r="R20" s="17"/>
      <c r="S20" s="61" t="str">
        <f t="shared" si="76"/>
        <v/>
      </c>
      <c r="T20" s="17"/>
      <c r="U20" s="61" t="str">
        <f t="shared" si="77"/>
        <v/>
      </c>
      <c r="V20" s="17"/>
      <c r="W20" s="61" t="str">
        <f t="shared" si="78"/>
        <v/>
      </c>
      <c r="X20" s="17"/>
      <c r="Y20" s="61" t="str">
        <f t="shared" si="79"/>
        <v/>
      </c>
      <c r="Z20" s="17"/>
      <c r="AA20" s="61" t="str">
        <f t="shared" si="80"/>
        <v/>
      </c>
      <c r="AB20" s="17"/>
      <c r="AC20" s="61" t="str">
        <f t="shared" si="81"/>
        <v/>
      </c>
      <c r="AD20" s="17"/>
      <c r="AE20" s="61" t="str">
        <f t="shared" si="82"/>
        <v/>
      </c>
      <c r="AF20" s="17"/>
      <c r="AG20" s="61" t="str">
        <f t="shared" si="83"/>
        <v/>
      </c>
      <c r="AH20" s="17"/>
      <c r="AI20" s="61" t="str">
        <f t="shared" si="84"/>
        <v/>
      </c>
      <c r="AJ20" s="17"/>
      <c r="AK20" s="61" t="str">
        <f t="shared" si="85"/>
        <v/>
      </c>
      <c r="AL20" s="17"/>
      <c r="AM20" s="61" t="str">
        <f t="shared" si="86"/>
        <v/>
      </c>
      <c r="AN20" s="17"/>
      <c r="AO20" s="61" t="str">
        <f t="shared" si="87"/>
        <v/>
      </c>
      <c r="AP20" s="17"/>
      <c r="AQ20" s="61" t="str">
        <f t="shared" si="88"/>
        <v/>
      </c>
      <c r="AR20" s="17"/>
      <c r="AS20" s="61" t="str">
        <f t="shared" si="89"/>
        <v/>
      </c>
      <c r="AT20" s="17"/>
      <c r="AU20" s="61" t="str">
        <f t="shared" si="90"/>
        <v/>
      </c>
      <c r="AV20" s="17"/>
      <c r="AW20" s="61" t="str">
        <f t="shared" si="91"/>
        <v/>
      </c>
      <c r="AX20" s="17"/>
      <c r="AY20" s="61" t="str">
        <f t="shared" si="92"/>
        <v/>
      </c>
      <c r="AZ20" s="17"/>
      <c r="BA20" s="61" t="str">
        <f t="shared" si="93"/>
        <v/>
      </c>
      <c r="BB20" s="17"/>
      <c r="BC20" s="61" t="str">
        <f t="shared" si="94"/>
        <v/>
      </c>
      <c r="BD20" s="17"/>
      <c r="BE20" s="61" t="str">
        <f t="shared" si="95"/>
        <v/>
      </c>
      <c r="BF20" s="17"/>
      <c r="BG20" s="61" t="str">
        <f t="shared" si="96"/>
        <v/>
      </c>
      <c r="BH20" s="17"/>
      <c r="BI20" s="61" t="str">
        <f t="shared" si="97"/>
        <v/>
      </c>
      <c r="BK20" s="18" t="str">
        <f t="shared" si="0"/>
        <v xml:space="preserve">     Internal base + secondary branch</v>
      </c>
      <c r="BL20" s="11">
        <f t="shared" si="1"/>
        <v>0</v>
      </c>
      <c r="BM20" s="4" t="str">
        <f t="shared" si="2"/>
        <v/>
      </c>
      <c r="BN20" s="40" t="str">
        <f t="shared" si="3"/>
        <v>?</v>
      </c>
      <c r="BO20" s="6" t="str">
        <f t="shared" si="4"/>
        <v/>
      </c>
      <c r="BP20" s="51" t="str">
        <f t="shared" si="5"/>
        <v/>
      </c>
      <c r="BQ20" s="7" t="str">
        <f t="shared" si="6"/>
        <v>?</v>
      </c>
      <c r="BR20" s="52" t="str">
        <f t="shared" si="7"/>
        <v/>
      </c>
      <c r="BS20" s="46" t="str">
        <f t="shared" si="8"/>
        <v>?</v>
      </c>
      <c r="BT20" s="8" t="str">
        <f t="shared" si="8"/>
        <v>?</v>
      </c>
      <c r="BU20" s="5" t="str">
        <f t="shared" si="9"/>
        <v>?</v>
      </c>
      <c r="BV20" s="9" t="str">
        <f t="shared" si="9"/>
        <v>?</v>
      </c>
      <c r="BW20" s="5" t="str">
        <f t="shared" si="10"/>
        <v>?</v>
      </c>
      <c r="BX20" s="7" t="str">
        <f t="shared" si="10"/>
        <v>?</v>
      </c>
    </row>
    <row r="21" spans="1:76" x14ac:dyDescent="0.2">
      <c r="A21" s="27" t="s">
        <v>31</v>
      </c>
      <c r="B21" s="108"/>
      <c r="C21" s="109" t="str">
        <f t="shared" si="11"/>
        <v/>
      </c>
      <c r="D21" s="17"/>
      <c r="E21" s="61" t="str">
        <f t="shared" si="69"/>
        <v/>
      </c>
      <c r="F21" s="17"/>
      <c r="G21" s="61" t="str">
        <f t="shared" si="70"/>
        <v/>
      </c>
      <c r="H21" s="17"/>
      <c r="I21" s="61" t="str">
        <f t="shared" si="71"/>
        <v/>
      </c>
      <c r="J21" s="17"/>
      <c r="K21" s="61" t="str">
        <f t="shared" si="72"/>
        <v/>
      </c>
      <c r="L21" s="17"/>
      <c r="M21" s="61" t="str">
        <f t="shared" si="73"/>
        <v/>
      </c>
      <c r="N21" s="17"/>
      <c r="O21" s="61" t="str">
        <f t="shared" si="74"/>
        <v/>
      </c>
      <c r="P21" s="17"/>
      <c r="Q21" s="61" t="str">
        <f t="shared" si="75"/>
        <v/>
      </c>
      <c r="R21" s="17"/>
      <c r="S21" s="61" t="str">
        <f t="shared" si="76"/>
        <v/>
      </c>
      <c r="T21" s="17"/>
      <c r="U21" s="61" t="str">
        <f t="shared" si="77"/>
        <v/>
      </c>
      <c r="V21" s="17"/>
      <c r="W21" s="61" t="str">
        <f t="shared" si="78"/>
        <v/>
      </c>
      <c r="X21" s="17"/>
      <c r="Y21" s="61" t="str">
        <f t="shared" si="79"/>
        <v/>
      </c>
      <c r="Z21" s="17"/>
      <c r="AA21" s="61" t="str">
        <f t="shared" si="80"/>
        <v/>
      </c>
      <c r="AB21" s="17"/>
      <c r="AC21" s="61" t="str">
        <f t="shared" si="81"/>
        <v/>
      </c>
      <c r="AD21" s="17"/>
      <c r="AE21" s="61" t="str">
        <f t="shared" si="82"/>
        <v/>
      </c>
      <c r="AF21" s="17"/>
      <c r="AG21" s="61" t="str">
        <f t="shared" si="83"/>
        <v/>
      </c>
      <c r="AH21" s="17"/>
      <c r="AI21" s="61" t="str">
        <f t="shared" si="84"/>
        <v/>
      </c>
      <c r="AJ21" s="17"/>
      <c r="AK21" s="61" t="str">
        <f t="shared" si="85"/>
        <v/>
      </c>
      <c r="AL21" s="17"/>
      <c r="AM21" s="61" t="str">
        <f t="shared" si="86"/>
        <v/>
      </c>
      <c r="AN21" s="17"/>
      <c r="AO21" s="61" t="str">
        <f t="shared" si="87"/>
        <v/>
      </c>
      <c r="AP21" s="17"/>
      <c r="AQ21" s="61" t="str">
        <f t="shared" si="88"/>
        <v/>
      </c>
      <c r="AR21" s="17"/>
      <c r="AS21" s="61" t="str">
        <f t="shared" si="89"/>
        <v/>
      </c>
      <c r="AT21" s="17"/>
      <c r="AU21" s="61" t="str">
        <f t="shared" si="90"/>
        <v/>
      </c>
      <c r="AV21" s="17"/>
      <c r="AW21" s="61" t="str">
        <f t="shared" si="91"/>
        <v/>
      </c>
      <c r="AX21" s="17"/>
      <c r="AY21" s="61" t="str">
        <f t="shared" si="92"/>
        <v/>
      </c>
      <c r="AZ21" s="17"/>
      <c r="BA21" s="61" t="str">
        <f t="shared" si="93"/>
        <v/>
      </c>
      <c r="BB21" s="17"/>
      <c r="BC21" s="61" t="str">
        <f t="shared" si="94"/>
        <v/>
      </c>
      <c r="BD21" s="17"/>
      <c r="BE21" s="61" t="str">
        <f t="shared" si="95"/>
        <v/>
      </c>
      <c r="BF21" s="17"/>
      <c r="BG21" s="61" t="str">
        <f t="shared" si="96"/>
        <v/>
      </c>
      <c r="BH21" s="17"/>
      <c r="BI21" s="61" t="str">
        <f t="shared" si="97"/>
        <v/>
      </c>
      <c r="BK21" s="18" t="str">
        <f t="shared" si="0"/>
        <v xml:space="preserve">     Internal spur</v>
      </c>
      <c r="BL21" s="38">
        <f t="shared" si="1"/>
        <v>0</v>
      </c>
      <c r="BM21" s="4" t="str">
        <f t="shared" si="2"/>
        <v/>
      </c>
      <c r="BN21" s="5" t="str">
        <f t="shared" si="3"/>
        <v>?</v>
      </c>
      <c r="BO21" s="6" t="str">
        <f t="shared" si="4"/>
        <v/>
      </c>
      <c r="BP21" s="51" t="str">
        <f t="shared" si="5"/>
        <v/>
      </c>
      <c r="BQ21" s="7" t="str">
        <f t="shared" si="6"/>
        <v>?</v>
      </c>
      <c r="BR21" s="52" t="str">
        <f t="shared" si="7"/>
        <v/>
      </c>
      <c r="BS21" s="46" t="str">
        <f t="shared" si="8"/>
        <v>?</v>
      </c>
      <c r="BT21" s="8" t="str">
        <f t="shared" si="8"/>
        <v>?</v>
      </c>
      <c r="BU21" s="5" t="str">
        <f t="shared" si="9"/>
        <v>?</v>
      </c>
      <c r="BV21" s="9" t="str">
        <f t="shared" si="9"/>
        <v>?</v>
      </c>
      <c r="BW21" s="5" t="str">
        <f t="shared" si="10"/>
        <v>?</v>
      </c>
      <c r="BX21" s="7" t="str">
        <f t="shared" si="10"/>
        <v>?</v>
      </c>
    </row>
    <row r="22" spans="1:76" x14ac:dyDescent="0.2">
      <c r="A22" s="27" t="s">
        <v>83</v>
      </c>
      <c r="B22" s="110" t="str">
        <f>IF(AND((B20&gt;0),(B19&gt;0)),(B20/B19),"")</f>
        <v/>
      </c>
      <c r="C22" s="109" t="s">
        <v>5</v>
      </c>
      <c r="D22" s="71" t="str">
        <f t="shared" ref="D22" si="98">IF(AND((D20&gt;0),(D19&gt;0)),(D20/D19),"")</f>
        <v/>
      </c>
      <c r="E22" s="61" t="s">
        <v>5</v>
      </c>
      <c r="F22" s="71" t="str">
        <f t="shared" ref="F22" si="99">IF(AND((F20&gt;0),(F19&gt;0)),(F20/F19),"")</f>
        <v/>
      </c>
      <c r="G22" s="61" t="s">
        <v>5</v>
      </c>
      <c r="H22" s="71" t="str">
        <f t="shared" ref="H22" si="100">IF(AND((H20&gt;0),(H19&gt;0)),(H20/H19),"")</f>
        <v/>
      </c>
      <c r="I22" s="61" t="s">
        <v>5</v>
      </c>
      <c r="J22" s="71" t="str">
        <f t="shared" ref="J22" si="101">IF(AND((J20&gt;0),(J19&gt;0)),(J20/J19),"")</f>
        <v/>
      </c>
      <c r="K22" s="61" t="s">
        <v>5</v>
      </c>
      <c r="L22" s="71" t="str">
        <f t="shared" ref="L22" si="102">IF(AND((L20&gt;0),(L19&gt;0)),(L20/L19),"")</f>
        <v/>
      </c>
      <c r="M22" s="61" t="s">
        <v>5</v>
      </c>
      <c r="N22" s="71" t="str">
        <f t="shared" ref="N22" si="103">IF(AND((N20&gt;0),(N19&gt;0)),(N20/N19),"")</f>
        <v/>
      </c>
      <c r="O22" s="61" t="s">
        <v>5</v>
      </c>
      <c r="P22" s="71" t="str">
        <f t="shared" ref="P22" si="104">IF(AND((P20&gt;0),(P19&gt;0)),(P20/P19),"")</f>
        <v/>
      </c>
      <c r="Q22" s="61" t="s">
        <v>5</v>
      </c>
      <c r="R22" s="71" t="str">
        <f t="shared" ref="R22" si="105">IF(AND((R20&gt;0),(R19&gt;0)),(R20/R19),"")</f>
        <v/>
      </c>
      <c r="S22" s="61" t="s">
        <v>5</v>
      </c>
      <c r="T22" s="71" t="str">
        <f t="shared" ref="T22" si="106">IF(AND((T20&gt;0),(T19&gt;0)),(T20/T19),"")</f>
        <v/>
      </c>
      <c r="U22" s="61" t="s">
        <v>5</v>
      </c>
      <c r="V22" s="71" t="str">
        <f t="shared" ref="V22" si="107">IF(AND((V20&gt;0),(V19&gt;0)),(V20/V19),"")</f>
        <v/>
      </c>
      <c r="W22" s="61" t="s">
        <v>5</v>
      </c>
      <c r="X22" s="71" t="str">
        <f t="shared" ref="X22" si="108">IF(AND((X20&gt;0),(X19&gt;0)),(X20/X19),"")</f>
        <v/>
      </c>
      <c r="Y22" s="61" t="s">
        <v>5</v>
      </c>
      <c r="Z22" s="71" t="str">
        <f t="shared" ref="Z22" si="109">IF(AND((Z20&gt;0),(Z19&gt;0)),(Z20/Z19),"")</f>
        <v/>
      </c>
      <c r="AA22" s="61" t="s">
        <v>5</v>
      </c>
      <c r="AB22" s="71" t="str">
        <f t="shared" ref="AB22" si="110">IF(AND((AB20&gt;0),(AB19&gt;0)),(AB20/AB19),"")</f>
        <v/>
      </c>
      <c r="AC22" s="61" t="s">
        <v>5</v>
      </c>
      <c r="AD22" s="71" t="str">
        <f t="shared" ref="AD22" si="111">IF(AND((AD20&gt;0),(AD19&gt;0)),(AD20/AD19),"")</f>
        <v/>
      </c>
      <c r="AE22" s="61" t="s">
        <v>5</v>
      </c>
      <c r="AF22" s="71" t="str">
        <f>IF(AND((AF20&gt;0),(AF19&gt;0)),(AF20/AF19),"")</f>
        <v/>
      </c>
      <c r="AG22" s="61" t="s">
        <v>5</v>
      </c>
      <c r="AH22" s="71" t="str">
        <f t="shared" ref="AH22" si="112">IF(AND((AH20&gt;0),(AH19&gt;0)),(AH20/AH19),"")</f>
        <v/>
      </c>
      <c r="AI22" s="61" t="s">
        <v>5</v>
      </c>
      <c r="AJ22" s="71" t="str">
        <f t="shared" ref="AJ22" si="113">IF(AND((AJ20&gt;0),(AJ19&gt;0)),(AJ20/AJ19),"")</f>
        <v/>
      </c>
      <c r="AK22" s="61" t="s">
        <v>5</v>
      </c>
      <c r="AL22" s="71" t="str">
        <f t="shared" ref="AL22" si="114">IF(AND((AL20&gt;0),(AL19&gt;0)),(AL20/AL19),"")</f>
        <v/>
      </c>
      <c r="AM22" s="61" t="s">
        <v>5</v>
      </c>
      <c r="AN22" s="71" t="str">
        <f t="shared" ref="AN22" si="115">IF(AND((AN20&gt;0),(AN19&gt;0)),(AN20/AN19),"")</f>
        <v/>
      </c>
      <c r="AO22" s="61" t="s">
        <v>5</v>
      </c>
      <c r="AP22" s="71" t="str">
        <f t="shared" ref="AP22" si="116">IF(AND((AP20&gt;0),(AP19&gt;0)),(AP20/AP19),"")</f>
        <v/>
      </c>
      <c r="AQ22" s="61" t="s">
        <v>5</v>
      </c>
      <c r="AR22" s="71" t="str">
        <f t="shared" ref="AR22" si="117">IF(AND((AR20&gt;0),(AR19&gt;0)),(AR20/AR19),"")</f>
        <v/>
      </c>
      <c r="AS22" s="61" t="s">
        <v>5</v>
      </c>
      <c r="AT22" s="71" t="str">
        <f t="shared" ref="AT22" si="118">IF(AND((AT20&gt;0),(AT19&gt;0)),(AT20/AT19),"")</f>
        <v/>
      </c>
      <c r="AU22" s="61" t="s">
        <v>5</v>
      </c>
      <c r="AV22" s="71" t="str">
        <f t="shared" ref="AV22" si="119">IF(AND((AV20&gt;0),(AV19&gt;0)),(AV20/AV19),"")</f>
        <v/>
      </c>
      <c r="AW22" s="61" t="s">
        <v>5</v>
      </c>
      <c r="AX22" s="71" t="str">
        <f t="shared" ref="AX22" si="120">IF(AND((AX20&gt;0),(AX19&gt;0)),(AX20/AX19),"")</f>
        <v/>
      </c>
      <c r="AY22" s="61" t="s">
        <v>5</v>
      </c>
      <c r="AZ22" s="71" t="str">
        <f t="shared" ref="AZ22" si="121">IF(AND((AZ20&gt;0),(AZ19&gt;0)),(AZ20/AZ19),"")</f>
        <v/>
      </c>
      <c r="BA22" s="61" t="s">
        <v>5</v>
      </c>
      <c r="BB22" s="71" t="str">
        <f t="shared" ref="BB22" si="122">IF(AND((BB20&gt;0),(BB19&gt;0)),(BB20/BB19),"")</f>
        <v/>
      </c>
      <c r="BC22" s="61" t="s">
        <v>5</v>
      </c>
      <c r="BD22" s="71" t="str">
        <f t="shared" ref="BD22" si="123">IF(AND((BD20&gt;0),(BD19&gt;0)),(BD20/BD19),"")</f>
        <v/>
      </c>
      <c r="BE22" s="61" t="s">
        <v>5</v>
      </c>
      <c r="BF22" s="71" t="str">
        <f t="shared" ref="BF22" si="124">IF(AND((BF20&gt;0),(BF19&gt;0)),(BF20/BF19),"")</f>
        <v/>
      </c>
      <c r="BG22" s="61" t="s">
        <v>5</v>
      </c>
      <c r="BH22" s="71" t="str">
        <f t="shared" ref="BH22" si="125">IF(AND((BH20&gt;0),(BH19&gt;0)),(BH20/BH19),"")</f>
        <v/>
      </c>
      <c r="BI22" s="61" t="s">
        <v>5</v>
      </c>
      <c r="BK22" s="18" t="str">
        <f t="shared" si="0"/>
        <v xml:space="preserve">     Internal branches length ratio</v>
      </c>
      <c r="BL22" s="11">
        <f t="shared" si="1"/>
        <v>0</v>
      </c>
      <c r="BM22" s="24" t="str">
        <f t="shared" si="2"/>
        <v/>
      </c>
      <c r="BN22" s="25" t="str">
        <f t="shared" si="3"/>
        <v>?</v>
      </c>
      <c r="BO22" s="26" t="str">
        <f t="shared" si="4"/>
        <v/>
      </c>
      <c r="BP22" s="117" t="str">
        <f t="shared" si="5"/>
        <v/>
      </c>
      <c r="BQ22" s="118" t="s">
        <v>5</v>
      </c>
      <c r="BR22" s="119" t="str">
        <f t="shared" si="7"/>
        <v/>
      </c>
      <c r="BS22" s="53" t="str">
        <f t="shared" si="8"/>
        <v>?</v>
      </c>
      <c r="BT22" s="120" t="s">
        <v>5</v>
      </c>
      <c r="BU22" s="25" t="str">
        <f t="shared" si="9"/>
        <v>?</v>
      </c>
      <c r="BV22" s="121" t="s">
        <v>5</v>
      </c>
      <c r="BW22" s="25" t="str">
        <f t="shared" si="10"/>
        <v>?</v>
      </c>
      <c r="BX22" s="118" t="s">
        <v>5</v>
      </c>
    </row>
    <row r="23" spans="1:76" x14ac:dyDescent="0.2">
      <c r="A23" s="16" t="s">
        <v>23</v>
      </c>
      <c r="B23" s="91"/>
      <c r="C23" s="9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74"/>
      <c r="AF23" s="28"/>
      <c r="AG23" s="62"/>
      <c r="AH23" s="62"/>
      <c r="AI23" s="62"/>
      <c r="AJ23" s="62"/>
      <c r="AK23" s="62"/>
      <c r="AL23" s="62"/>
      <c r="AM23" s="62"/>
      <c r="AN23" s="62"/>
      <c r="AO23" s="62"/>
      <c r="AP23" s="62"/>
      <c r="AQ23" s="62"/>
      <c r="AR23" s="62"/>
      <c r="AS23" s="62"/>
      <c r="AT23" s="62"/>
      <c r="AU23" s="62"/>
      <c r="AV23" s="62"/>
      <c r="AW23" s="62"/>
      <c r="AX23" s="62"/>
      <c r="AY23" s="62"/>
      <c r="AZ23" s="62"/>
      <c r="BA23" s="62"/>
      <c r="BB23" s="62"/>
      <c r="BC23" s="62"/>
      <c r="BD23" s="62"/>
      <c r="BE23" s="62"/>
      <c r="BF23" s="62"/>
      <c r="BG23" s="62"/>
      <c r="BH23" s="62"/>
      <c r="BI23" s="74"/>
      <c r="BK23" s="18" t="str">
        <f t="shared" si="0"/>
        <v>Claw 2 lengths</v>
      </c>
      <c r="BL23" s="11"/>
      <c r="BM23" s="4"/>
      <c r="BN23" s="40"/>
      <c r="BO23" s="6"/>
      <c r="BP23" s="51"/>
      <c r="BQ23" s="7"/>
      <c r="BR23" s="52"/>
      <c r="BS23" s="46"/>
      <c r="BT23" s="8"/>
      <c r="BU23" s="5"/>
      <c r="BV23" s="9"/>
      <c r="BW23" s="5"/>
      <c r="BX23" s="7"/>
    </row>
    <row r="24" spans="1:76" x14ac:dyDescent="0.2">
      <c r="A24" s="27" t="s">
        <v>26</v>
      </c>
      <c r="B24" s="108"/>
      <c r="C24" s="109" t="str">
        <f t="shared" ref="C24:C30" si="126">IF(AND((B24&gt;0),(B$7&gt;0)),(B24/B$7*100),"")</f>
        <v/>
      </c>
      <c r="D24" s="17"/>
      <c r="E24" s="61" t="str">
        <f t="shared" ref="E24:E26" si="127">IF(AND((D24&gt;0),(D$7&gt;0)),(D24/D$7*100),"")</f>
        <v/>
      </c>
      <c r="F24" s="17"/>
      <c r="G24" s="61" t="str">
        <f t="shared" ref="G24:G26" si="128">IF(AND((F24&gt;0),(F$7&gt;0)),(F24/F$7*100),"")</f>
        <v/>
      </c>
      <c r="H24" s="17"/>
      <c r="I24" s="61" t="str">
        <f t="shared" ref="I24:I26" si="129">IF(AND((H24&gt;0),(H$7&gt;0)),(H24/H$7*100),"")</f>
        <v/>
      </c>
      <c r="J24" s="17"/>
      <c r="K24" s="61" t="str">
        <f t="shared" ref="K24:K26" si="130">IF(AND((J24&gt;0),(J$7&gt;0)),(J24/J$7*100),"")</f>
        <v/>
      </c>
      <c r="L24" s="17"/>
      <c r="M24" s="61" t="str">
        <f t="shared" ref="M24:M26" si="131">IF(AND((L24&gt;0),(L$7&gt;0)),(L24/L$7*100),"")</f>
        <v/>
      </c>
      <c r="N24" s="17"/>
      <c r="O24" s="61" t="str">
        <f t="shared" ref="O24:O26" si="132">IF(AND((N24&gt;0),(N$7&gt;0)),(N24/N$7*100),"")</f>
        <v/>
      </c>
      <c r="P24" s="17"/>
      <c r="Q24" s="61" t="str">
        <f t="shared" ref="Q24:Q26" si="133">IF(AND((P24&gt;0),(P$7&gt;0)),(P24/P$7*100),"")</f>
        <v/>
      </c>
      <c r="R24" s="17"/>
      <c r="S24" s="61" t="str">
        <f t="shared" ref="S24:S26" si="134">IF(AND((R24&gt;0),(R$7&gt;0)),(R24/R$7*100),"")</f>
        <v/>
      </c>
      <c r="T24" s="17"/>
      <c r="U24" s="61" t="str">
        <f t="shared" ref="U24:U26" si="135">IF(AND((T24&gt;0),(T$7&gt;0)),(T24/T$7*100),"")</f>
        <v/>
      </c>
      <c r="V24" s="17"/>
      <c r="W24" s="61" t="str">
        <f t="shared" ref="W24:W26" si="136">IF(AND((V24&gt;0),(V$7&gt;0)),(V24/V$7*100),"")</f>
        <v/>
      </c>
      <c r="X24" s="17"/>
      <c r="Y24" s="61" t="str">
        <f t="shared" ref="Y24:Y26" si="137">IF(AND((X24&gt;0),(X$7&gt;0)),(X24/X$7*100),"")</f>
        <v/>
      </c>
      <c r="Z24" s="17"/>
      <c r="AA24" s="61" t="str">
        <f t="shared" ref="AA24:AA26" si="138">IF(AND((Z24&gt;0),(Z$7&gt;0)),(Z24/Z$7*100),"")</f>
        <v/>
      </c>
      <c r="AB24" s="17"/>
      <c r="AC24" s="61" t="str">
        <f t="shared" ref="AC24:AC26" si="139">IF(AND((AB24&gt;0),(AB$7&gt;0)),(AB24/AB$7*100),"")</f>
        <v/>
      </c>
      <c r="AD24" s="17"/>
      <c r="AE24" s="61" t="str">
        <f t="shared" ref="AE24:AE26" si="140">IF(AND((AD24&gt;0),(AD$7&gt;0)),(AD24/AD$7*100),"")</f>
        <v/>
      </c>
      <c r="AF24" s="17"/>
      <c r="AG24" s="61" t="str">
        <f t="shared" ref="AG24:AG26" si="141">IF(AND((AF24&gt;0),(AF$7&gt;0)),(AF24/AF$7*100),"")</f>
        <v/>
      </c>
      <c r="AH24" s="17"/>
      <c r="AI24" s="61" t="str">
        <f t="shared" ref="AI24:AI26" si="142">IF(AND((AH24&gt;0),(AH$7&gt;0)),(AH24/AH$7*100),"")</f>
        <v/>
      </c>
      <c r="AJ24" s="17"/>
      <c r="AK24" s="61" t="str">
        <f t="shared" ref="AK24:AK26" si="143">IF(AND((AJ24&gt;0),(AJ$7&gt;0)),(AJ24/AJ$7*100),"")</f>
        <v/>
      </c>
      <c r="AL24" s="17"/>
      <c r="AM24" s="61" t="str">
        <f t="shared" ref="AM24:AM26" si="144">IF(AND((AL24&gt;0),(AL$7&gt;0)),(AL24/AL$7*100),"")</f>
        <v/>
      </c>
      <c r="AN24" s="17"/>
      <c r="AO24" s="61" t="str">
        <f t="shared" ref="AO24:AO26" si="145">IF(AND((AN24&gt;0),(AN$7&gt;0)),(AN24/AN$7*100),"")</f>
        <v/>
      </c>
      <c r="AP24" s="17"/>
      <c r="AQ24" s="61" t="str">
        <f t="shared" ref="AQ24:AQ26" si="146">IF(AND((AP24&gt;0),(AP$7&gt;0)),(AP24/AP$7*100),"")</f>
        <v/>
      </c>
      <c r="AR24" s="17"/>
      <c r="AS24" s="61" t="str">
        <f t="shared" ref="AS24:AS26" si="147">IF(AND((AR24&gt;0),(AR$7&gt;0)),(AR24/AR$7*100),"")</f>
        <v/>
      </c>
      <c r="AT24" s="17"/>
      <c r="AU24" s="61" t="str">
        <f t="shared" ref="AU24:AU26" si="148">IF(AND((AT24&gt;0),(AT$7&gt;0)),(AT24/AT$7*100),"")</f>
        <v/>
      </c>
      <c r="AV24" s="17"/>
      <c r="AW24" s="61" t="str">
        <f t="shared" ref="AW24:AW26" si="149">IF(AND((AV24&gt;0),(AV$7&gt;0)),(AV24/AV$7*100),"")</f>
        <v/>
      </c>
      <c r="AX24" s="17"/>
      <c r="AY24" s="61" t="str">
        <f t="shared" ref="AY24:AY26" si="150">IF(AND((AX24&gt;0),(AX$7&gt;0)),(AX24/AX$7*100),"")</f>
        <v/>
      </c>
      <c r="AZ24" s="17"/>
      <c r="BA24" s="61" t="str">
        <f t="shared" ref="BA24:BA26" si="151">IF(AND((AZ24&gt;0),(AZ$7&gt;0)),(AZ24/AZ$7*100),"")</f>
        <v/>
      </c>
      <c r="BB24" s="17"/>
      <c r="BC24" s="61" t="str">
        <f t="shared" ref="BC24:BC26" si="152">IF(AND((BB24&gt;0),(BB$7&gt;0)),(BB24/BB$7*100),"")</f>
        <v/>
      </c>
      <c r="BD24" s="17"/>
      <c r="BE24" s="61" t="str">
        <f t="shared" ref="BE24:BE26" si="153">IF(AND((BD24&gt;0),(BD$7&gt;0)),(BD24/BD$7*100),"")</f>
        <v/>
      </c>
      <c r="BF24" s="17"/>
      <c r="BG24" s="61" t="str">
        <f t="shared" ref="BG24:BG26" si="154">IF(AND((BF24&gt;0),(BF$7&gt;0)),(BF24/BF$7*100),"")</f>
        <v/>
      </c>
      <c r="BH24" s="17"/>
      <c r="BI24" s="61" t="str">
        <f t="shared" ref="BI24:BI26" si="155">IF(AND((BH24&gt;0),(BH$7&gt;0)),(BH24/BH$7*100),"")</f>
        <v/>
      </c>
      <c r="BK24" s="18" t="str">
        <f t="shared" si="0"/>
        <v xml:space="preserve">     External primary branch</v>
      </c>
      <c r="BL24" s="11">
        <f t="shared" si="1"/>
        <v>0</v>
      </c>
      <c r="BM24" s="4" t="str">
        <f t="shared" si="2"/>
        <v/>
      </c>
      <c r="BN24" s="40" t="str">
        <f t="shared" si="3"/>
        <v>?</v>
      </c>
      <c r="BO24" s="6" t="str">
        <f t="shared" si="4"/>
        <v/>
      </c>
      <c r="BP24" s="51" t="str">
        <f t="shared" si="5"/>
        <v/>
      </c>
      <c r="BQ24" s="7" t="str">
        <f t="shared" si="6"/>
        <v>?</v>
      </c>
      <c r="BR24" s="52" t="str">
        <f t="shared" si="7"/>
        <v/>
      </c>
      <c r="BS24" s="46" t="str">
        <f t="shared" si="8"/>
        <v>?</v>
      </c>
      <c r="BT24" s="8" t="str">
        <f t="shared" si="8"/>
        <v>?</v>
      </c>
      <c r="BU24" s="5" t="str">
        <f t="shared" si="9"/>
        <v>?</v>
      </c>
      <c r="BV24" s="9" t="str">
        <f t="shared" si="9"/>
        <v>?</v>
      </c>
      <c r="BW24" s="5" t="str">
        <f t="shared" si="10"/>
        <v>?</v>
      </c>
      <c r="BX24" s="7" t="str">
        <f t="shared" si="10"/>
        <v>?</v>
      </c>
    </row>
    <row r="25" spans="1:76" x14ac:dyDescent="0.2">
      <c r="A25" s="27" t="s">
        <v>27</v>
      </c>
      <c r="B25" s="108"/>
      <c r="C25" s="109" t="str">
        <f t="shared" si="126"/>
        <v/>
      </c>
      <c r="D25" s="17"/>
      <c r="E25" s="61" t="str">
        <f t="shared" si="127"/>
        <v/>
      </c>
      <c r="F25" s="17"/>
      <c r="G25" s="61" t="str">
        <f t="shared" si="128"/>
        <v/>
      </c>
      <c r="H25" s="17"/>
      <c r="I25" s="61" t="str">
        <f t="shared" si="129"/>
        <v/>
      </c>
      <c r="J25" s="17"/>
      <c r="K25" s="61" t="str">
        <f t="shared" si="130"/>
        <v/>
      </c>
      <c r="L25" s="17"/>
      <c r="M25" s="61" t="str">
        <f t="shared" si="131"/>
        <v/>
      </c>
      <c r="N25" s="17"/>
      <c r="O25" s="61" t="str">
        <f t="shared" si="132"/>
        <v/>
      </c>
      <c r="P25" s="17"/>
      <c r="Q25" s="61" t="str">
        <f t="shared" si="133"/>
        <v/>
      </c>
      <c r="R25" s="17"/>
      <c r="S25" s="61" t="str">
        <f t="shared" si="134"/>
        <v/>
      </c>
      <c r="T25" s="17"/>
      <c r="U25" s="61" t="str">
        <f t="shared" si="135"/>
        <v/>
      </c>
      <c r="V25" s="17"/>
      <c r="W25" s="61" t="str">
        <f t="shared" si="136"/>
        <v/>
      </c>
      <c r="X25" s="17"/>
      <c r="Y25" s="61" t="str">
        <f t="shared" si="137"/>
        <v/>
      </c>
      <c r="Z25" s="17"/>
      <c r="AA25" s="61" t="str">
        <f t="shared" si="138"/>
        <v/>
      </c>
      <c r="AB25" s="17"/>
      <c r="AC25" s="61" t="str">
        <f t="shared" si="139"/>
        <v/>
      </c>
      <c r="AD25" s="17"/>
      <c r="AE25" s="61" t="str">
        <f t="shared" si="140"/>
        <v/>
      </c>
      <c r="AF25" s="17"/>
      <c r="AG25" s="61" t="str">
        <f t="shared" si="141"/>
        <v/>
      </c>
      <c r="AH25" s="17"/>
      <c r="AI25" s="61" t="str">
        <f t="shared" si="142"/>
        <v/>
      </c>
      <c r="AJ25" s="17"/>
      <c r="AK25" s="61" t="str">
        <f t="shared" si="143"/>
        <v/>
      </c>
      <c r="AL25" s="17"/>
      <c r="AM25" s="61" t="str">
        <f t="shared" si="144"/>
        <v/>
      </c>
      <c r="AN25" s="17"/>
      <c r="AO25" s="61" t="str">
        <f t="shared" si="145"/>
        <v/>
      </c>
      <c r="AP25" s="17"/>
      <c r="AQ25" s="61" t="str">
        <f t="shared" si="146"/>
        <v/>
      </c>
      <c r="AR25" s="17"/>
      <c r="AS25" s="61" t="str">
        <f t="shared" si="147"/>
        <v/>
      </c>
      <c r="AT25" s="17"/>
      <c r="AU25" s="61" t="str">
        <f t="shared" si="148"/>
        <v/>
      </c>
      <c r="AV25" s="17"/>
      <c r="AW25" s="61" t="str">
        <f t="shared" si="149"/>
        <v/>
      </c>
      <c r="AX25" s="17"/>
      <c r="AY25" s="61" t="str">
        <f t="shared" si="150"/>
        <v/>
      </c>
      <c r="AZ25" s="17"/>
      <c r="BA25" s="61" t="str">
        <f t="shared" si="151"/>
        <v/>
      </c>
      <c r="BB25" s="17"/>
      <c r="BC25" s="61" t="str">
        <f t="shared" si="152"/>
        <v/>
      </c>
      <c r="BD25" s="17"/>
      <c r="BE25" s="61" t="str">
        <f t="shared" si="153"/>
        <v/>
      </c>
      <c r="BF25" s="17"/>
      <c r="BG25" s="61" t="str">
        <f t="shared" si="154"/>
        <v/>
      </c>
      <c r="BH25" s="17"/>
      <c r="BI25" s="61" t="str">
        <f t="shared" si="155"/>
        <v/>
      </c>
      <c r="BK25" s="18" t="str">
        <f t="shared" si="0"/>
        <v xml:space="preserve">     External base + secondary branch</v>
      </c>
      <c r="BL25" s="11">
        <f t="shared" si="1"/>
        <v>0</v>
      </c>
      <c r="BM25" s="4" t="str">
        <f t="shared" si="2"/>
        <v/>
      </c>
      <c r="BN25" s="40" t="str">
        <f t="shared" si="3"/>
        <v>?</v>
      </c>
      <c r="BO25" s="6" t="str">
        <f t="shared" si="4"/>
        <v/>
      </c>
      <c r="BP25" s="51" t="str">
        <f t="shared" si="5"/>
        <v/>
      </c>
      <c r="BQ25" s="7" t="str">
        <f t="shared" si="6"/>
        <v>?</v>
      </c>
      <c r="BR25" s="52" t="str">
        <f t="shared" si="7"/>
        <v/>
      </c>
      <c r="BS25" s="46" t="str">
        <f t="shared" si="8"/>
        <v>?</v>
      </c>
      <c r="BT25" s="8" t="str">
        <f t="shared" si="8"/>
        <v>?</v>
      </c>
      <c r="BU25" s="5" t="str">
        <f t="shared" si="9"/>
        <v>?</v>
      </c>
      <c r="BV25" s="9" t="str">
        <f t="shared" si="9"/>
        <v>?</v>
      </c>
      <c r="BW25" s="5" t="str">
        <f t="shared" si="10"/>
        <v>?</v>
      </c>
      <c r="BX25" s="7" t="str">
        <f t="shared" si="10"/>
        <v>?</v>
      </c>
    </row>
    <row r="26" spans="1:76" x14ac:dyDescent="0.2">
      <c r="A26" s="27" t="s">
        <v>28</v>
      </c>
      <c r="B26" s="108"/>
      <c r="C26" s="109" t="str">
        <f t="shared" si="126"/>
        <v/>
      </c>
      <c r="D26" s="17"/>
      <c r="E26" s="61" t="str">
        <f t="shared" si="127"/>
        <v/>
      </c>
      <c r="F26" s="17"/>
      <c r="G26" s="61" t="str">
        <f t="shared" si="128"/>
        <v/>
      </c>
      <c r="H26" s="17"/>
      <c r="I26" s="61" t="str">
        <f t="shared" si="129"/>
        <v/>
      </c>
      <c r="J26" s="17"/>
      <c r="K26" s="61" t="str">
        <f t="shared" si="130"/>
        <v/>
      </c>
      <c r="L26" s="17"/>
      <c r="M26" s="61" t="str">
        <f t="shared" si="131"/>
        <v/>
      </c>
      <c r="N26" s="17"/>
      <c r="O26" s="61" t="str">
        <f t="shared" si="132"/>
        <v/>
      </c>
      <c r="P26" s="17"/>
      <c r="Q26" s="61" t="str">
        <f t="shared" si="133"/>
        <v/>
      </c>
      <c r="R26" s="17"/>
      <c r="S26" s="61" t="str">
        <f t="shared" si="134"/>
        <v/>
      </c>
      <c r="T26" s="17"/>
      <c r="U26" s="61" t="str">
        <f t="shared" si="135"/>
        <v/>
      </c>
      <c r="V26" s="17"/>
      <c r="W26" s="61" t="str">
        <f t="shared" si="136"/>
        <v/>
      </c>
      <c r="X26" s="17"/>
      <c r="Y26" s="61" t="str">
        <f t="shared" si="137"/>
        <v/>
      </c>
      <c r="Z26" s="17"/>
      <c r="AA26" s="61" t="str">
        <f t="shared" si="138"/>
        <v/>
      </c>
      <c r="AB26" s="17"/>
      <c r="AC26" s="61" t="str">
        <f t="shared" si="139"/>
        <v/>
      </c>
      <c r="AD26" s="17"/>
      <c r="AE26" s="61" t="str">
        <f t="shared" si="140"/>
        <v/>
      </c>
      <c r="AF26" s="17"/>
      <c r="AG26" s="61" t="str">
        <f t="shared" si="141"/>
        <v/>
      </c>
      <c r="AH26" s="17"/>
      <c r="AI26" s="61" t="str">
        <f t="shared" si="142"/>
        <v/>
      </c>
      <c r="AJ26" s="17"/>
      <c r="AK26" s="61" t="str">
        <f t="shared" si="143"/>
        <v/>
      </c>
      <c r="AL26" s="17"/>
      <c r="AM26" s="61" t="str">
        <f t="shared" si="144"/>
        <v/>
      </c>
      <c r="AN26" s="17"/>
      <c r="AO26" s="61" t="str">
        <f t="shared" si="145"/>
        <v/>
      </c>
      <c r="AP26" s="17"/>
      <c r="AQ26" s="61" t="str">
        <f t="shared" si="146"/>
        <v/>
      </c>
      <c r="AR26" s="17"/>
      <c r="AS26" s="61" t="str">
        <f t="shared" si="147"/>
        <v/>
      </c>
      <c r="AT26" s="17"/>
      <c r="AU26" s="61" t="str">
        <f t="shared" si="148"/>
        <v/>
      </c>
      <c r="AV26" s="17"/>
      <c r="AW26" s="61" t="str">
        <f t="shared" si="149"/>
        <v/>
      </c>
      <c r="AX26" s="17"/>
      <c r="AY26" s="61" t="str">
        <f t="shared" si="150"/>
        <v/>
      </c>
      <c r="AZ26" s="17"/>
      <c r="BA26" s="61" t="str">
        <f t="shared" si="151"/>
        <v/>
      </c>
      <c r="BB26" s="17"/>
      <c r="BC26" s="61" t="str">
        <f t="shared" si="152"/>
        <v/>
      </c>
      <c r="BD26" s="17"/>
      <c r="BE26" s="61" t="str">
        <f t="shared" si="153"/>
        <v/>
      </c>
      <c r="BF26" s="17"/>
      <c r="BG26" s="61" t="str">
        <f t="shared" si="154"/>
        <v/>
      </c>
      <c r="BH26" s="17"/>
      <c r="BI26" s="61" t="str">
        <f t="shared" si="155"/>
        <v/>
      </c>
      <c r="BK26" s="18" t="str">
        <f t="shared" si="0"/>
        <v xml:space="preserve">     External spur</v>
      </c>
      <c r="BL26" s="11">
        <f t="shared" si="1"/>
        <v>0</v>
      </c>
      <c r="BM26" s="4" t="str">
        <f t="shared" si="2"/>
        <v/>
      </c>
      <c r="BN26" s="40" t="str">
        <f t="shared" si="3"/>
        <v>?</v>
      </c>
      <c r="BO26" s="6" t="str">
        <f t="shared" si="4"/>
        <v/>
      </c>
      <c r="BP26" s="51" t="str">
        <f t="shared" si="5"/>
        <v/>
      </c>
      <c r="BQ26" s="7" t="str">
        <f t="shared" si="6"/>
        <v>?</v>
      </c>
      <c r="BR26" s="52" t="str">
        <f t="shared" si="7"/>
        <v/>
      </c>
      <c r="BS26" s="46" t="str">
        <f t="shared" si="8"/>
        <v>?</v>
      </c>
      <c r="BT26" s="8" t="str">
        <f t="shared" si="8"/>
        <v>?</v>
      </c>
      <c r="BU26" s="5" t="str">
        <f t="shared" si="9"/>
        <v>?</v>
      </c>
      <c r="BV26" s="9" t="str">
        <f t="shared" si="9"/>
        <v>?</v>
      </c>
      <c r="BW26" s="5" t="str">
        <f t="shared" si="10"/>
        <v>?</v>
      </c>
      <c r="BX26" s="7" t="str">
        <f t="shared" si="10"/>
        <v>?</v>
      </c>
    </row>
    <row r="27" spans="1:76" x14ac:dyDescent="0.2">
      <c r="A27" s="27" t="s">
        <v>80</v>
      </c>
      <c r="B27" s="110" t="str">
        <f>IF(AND((B25&gt;0),(B24&gt;0)),(B25/B24),"")</f>
        <v/>
      </c>
      <c r="C27" s="109" t="s">
        <v>5</v>
      </c>
      <c r="D27" s="71" t="str">
        <f t="shared" ref="D27" si="156">IF(AND((D25&gt;0),(D24&gt;0)),(D25/D24),"")</f>
        <v/>
      </c>
      <c r="E27" s="61" t="s">
        <v>5</v>
      </c>
      <c r="F27" s="71" t="str">
        <f t="shared" ref="F27" si="157">IF(AND((F25&gt;0),(F24&gt;0)),(F25/F24),"")</f>
        <v/>
      </c>
      <c r="G27" s="61" t="s">
        <v>5</v>
      </c>
      <c r="H27" s="71" t="str">
        <f t="shared" ref="H27" si="158">IF(AND((H25&gt;0),(H24&gt;0)),(H25/H24),"")</f>
        <v/>
      </c>
      <c r="I27" s="61" t="s">
        <v>5</v>
      </c>
      <c r="J27" s="71" t="str">
        <f t="shared" ref="J27" si="159">IF(AND((J25&gt;0),(J24&gt;0)),(J25/J24),"")</f>
        <v/>
      </c>
      <c r="K27" s="61" t="s">
        <v>5</v>
      </c>
      <c r="L27" s="71" t="str">
        <f t="shared" ref="L27" si="160">IF(AND((L25&gt;0),(L24&gt;0)),(L25/L24),"")</f>
        <v/>
      </c>
      <c r="M27" s="61" t="s">
        <v>5</v>
      </c>
      <c r="N27" s="71" t="str">
        <f t="shared" ref="N27" si="161">IF(AND((N25&gt;0),(N24&gt;0)),(N25/N24),"")</f>
        <v/>
      </c>
      <c r="O27" s="61" t="s">
        <v>5</v>
      </c>
      <c r="P27" s="71" t="str">
        <f t="shared" ref="P27" si="162">IF(AND((P25&gt;0),(P24&gt;0)),(P25/P24),"")</f>
        <v/>
      </c>
      <c r="Q27" s="61" t="s">
        <v>5</v>
      </c>
      <c r="R27" s="71" t="str">
        <f t="shared" ref="R27" si="163">IF(AND((R25&gt;0),(R24&gt;0)),(R25/R24),"")</f>
        <v/>
      </c>
      <c r="S27" s="61" t="s">
        <v>5</v>
      </c>
      <c r="T27" s="71" t="str">
        <f t="shared" ref="T27" si="164">IF(AND((T25&gt;0),(T24&gt;0)),(T25/T24),"")</f>
        <v/>
      </c>
      <c r="U27" s="61" t="s">
        <v>5</v>
      </c>
      <c r="V27" s="71" t="str">
        <f t="shared" ref="V27" si="165">IF(AND((V25&gt;0),(V24&gt;0)),(V25/V24),"")</f>
        <v/>
      </c>
      <c r="W27" s="61" t="s">
        <v>5</v>
      </c>
      <c r="X27" s="71" t="str">
        <f t="shared" ref="X27" si="166">IF(AND((X25&gt;0),(X24&gt;0)),(X25/X24),"")</f>
        <v/>
      </c>
      <c r="Y27" s="61" t="s">
        <v>5</v>
      </c>
      <c r="Z27" s="71" t="str">
        <f t="shared" ref="Z27" si="167">IF(AND((Z25&gt;0),(Z24&gt;0)),(Z25/Z24),"")</f>
        <v/>
      </c>
      <c r="AA27" s="61" t="s">
        <v>5</v>
      </c>
      <c r="AB27" s="71" t="str">
        <f t="shared" ref="AB27" si="168">IF(AND((AB25&gt;0),(AB24&gt;0)),(AB25/AB24),"")</f>
        <v/>
      </c>
      <c r="AC27" s="61" t="s">
        <v>5</v>
      </c>
      <c r="AD27" s="71" t="str">
        <f t="shared" ref="AD27" si="169">IF(AND((AD25&gt;0),(AD24&gt;0)),(AD25/AD24),"")</f>
        <v/>
      </c>
      <c r="AE27" s="61" t="s">
        <v>5</v>
      </c>
      <c r="AF27" s="71" t="str">
        <f>IF(AND((AF25&gt;0),(AF24&gt;0)),(AF25/AF24),"")</f>
        <v/>
      </c>
      <c r="AG27" s="61" t="s">
        <v>5</v>
      </c>
      <c r="AH27" s="71" t="str">
        <f t="shared" ref="AH27" si="170">IF(AND((AH25&gt;0),(AH24&gt;0)),(AH25/AH24),"")</f>
        <v/>
      </c>
      <c r="AI27" s="61" t="s">
        <v>5</v>
      </c>
      <c r="AJ27" s="71" t="str">
        <f t="shared" ref="AJ27" si="171">IF(AND((AJ25&gt;0),(AJ24&gt;0)),(AJ25/AJ24),"")</f>
        <v/>
      </c>
      <c r="AK27" s="61" t="s">
        <v>5</v>
      </c>
      <c r="AL27" s="71" t="str">
        <f t="shared" ref="AL27" si="172">IF(AND((AL25&gt;0),(AL24&gt;0)),(AL25/AL24),"")</f>
        <v/>
      </c>
      <c r="AM27" s="61" t="s">
        <v>5</v>
      </c>
      <c r="AN27" s="71" t="str">
        <f t="shared" ref="AN27" si="173">IF(AND((AN25&gt;0),(AN24&gt;0)),(AN25/AN24),"")</f>
        <v/>
      </c>
      <c r="AO27" s="61" t="s">
        <v>5</v>
      </c>
      <c r="AP27" s="71" t="str">
        <f t="shared" ref="AP27" si="174">IF(AND((AP25&gt;0),(AP24&gt;0)),(AP25/AP24),"")</f>
        <v/>
      </c>
      <c r="AQ27" s="61" t="s">
        <v>5</v>
      </c>
      <c r="AR27" s="71" t="str">
        <f t="shared" ref="AR27" si="175">IF(AND((AR25&gt;0),(AR24&gt;0)),(AR25/AR24),"")</f>
        <v/>
      </c>
      <c r="AS27" s="61" t="s">
        <v>5</v>
      </c>
      <c r="AT27" s="71" t="str">
        <f t="shared" ref="AT27" si="176">IF(AND((AT25&gt;0),(AT24&gt;0)),(AT25/AT24),"")</f>
        <v/>
      </c>
      <c r="AU27" s="61" t="s">
        <v>5</v>
      </c>
      <c r="AV27" s="71" t="str">
        <f t="shared" ref="AV27" si="177">IF(AND((AV25&gt;0),(AV24&gt;0)),(AV25/AV24),"")</f>
        <v/>
      </c>
      <c r="AW27" s="61" t="s">
        <v>5</v>
      </c>
      <c r="AX27" s="71" t="str">
        <f t="shared" ref="AX27" si="178">IF(AND((AX25&gt;0),(AX24&gt;0)),(AX25/AX24),"")</f>
        <v/>
      </c>
      <c r="AY27" s="61" t="s">
        <v>5</v>
      </c>
      <c r="AZ27" s="71" t="str">
        <f t="shared" ref="AZ27" si="179">IF(AND((AZ25&gt;0),(AZ24&gt;0)),(AZ25/AZ24),"")</f>
        <v/>
      </c>
      <c r="BA27" s="61" t="s">
        <v>5</v>
      </c>
      <c r="BB27" s="71" t="str">
        <f t="shared" ref="BB27" si="180">IF(AND((BB25&gt;0),(BB24&gt;0)),(BB25/BB24),"")</f>
        <v/>
      </c>
      <c r="BC27" s="61" t="s">
        <v>5</v>
      </c>
      <c r="BD27" s="71" t="str">
        <f t="shared" ref="BD27" si="181">IF(AND((BD25&gt;0),(BD24&gt;0)),(BD25/BD24),"")</f>
        <v/>
      </c>
      <c r="BE27" s="61" t="s">
        <v>5</v>
      </c>
      <c r="BF27" s="71" t="str">
        <f t="shared" ref="BF27" si="182">IF(AND((BF25&gt;0),(BF24&gt;0)),(BF25/BF24),"")</f>
        <v/>
      </c>
      <c r="BG27" s="61" t="s">
        <v>5</v>
      </c>
      <c r="BH27" s="71" t="str">
        <f t="shared" ref="BH27" si="183">IF(AND((BH25&gt;0),(BH24&gt;0)),(BH25/BH24),"")</f>
        <v/>
      </c>
      <c r="BI27" s="61" t="s">
        <v>5</v>
      </c>
      <c r="BK27" s="18" t="str">
        <f t="shared" si="0"/>
        <v xml:space="preserve">     External branches length ratio</v>
      </c>
      <c r="BL27" s="11">
        <f t="shared" si="1"/>
        <v>0</v>
      </c>
      <c r="BM27" s="24" t="str">
        <f t="shared" si="2"/>
        <v/>
      </c>
      <c r="BN27" s="25" t="str">
        <f t="shared" si="3"/>
        <v>?</v>
      </c>
      <c r="BO27" s="26" t="str">
        <f t="shared" si="4"/>
        <v/>
      </c>
      <c r="BP27" s="117" t="str">
        <f t="shared" si="5"/>
        <v/>
      </c>
      <c r="BQ27" s="118" t="s">
        <v>5</v>
      </c>
      <c r="BR27" s="119" t="str">
        <f t="shared" si="7"/>
        <v/>
      </c>
      <c r="BS27" s="53" t="str">
        <f t="shared" si="8"/>
        <v>?</v>
      </c>
      <c r="BT27" s="120" t="s">
        <v>5</v>
      </c>
      <c r="BU27" s="25" t="str">
        <f t="shared" si="9"/>
        <v>?</v>
      </c>
      <c r="BV27" s="121" t="s">
        <v>5</v>
      </c>
      <c r="BW27" s="25" t="str">
        <f t="shared" si="10"/>
        <v>?</v>
      </c>
      <c r="BX27" s="118" t="s">
        <v>5</v>
      </c>
    </row>
    <row r="28" spans="1:76" x14ac:dyDescent="0.2">
      <c r="A28" s="27" t="s">
        <v>29</v>
      </c>
      <c r="B28" s="108"/>
      <c r="C28" s="109" t="str">
        <f t="shared" si="126"/>
        <v/>
      </c>
      <c r="D28" s="17"/>
      <c r="E28" s="61" t="str">
        <f t="shared" ref="E28:E30" si="184">IF(AND((D28&gt;0),(D$7&gt;0)),(D28/D$7*100),"")</f>
        <v/>
      </c>
      <c r="F28" s="17"/>
      <c r="G28" s="61" t="str">
        <f t="shared" ref="G28:G30" si="185">IF(AND((F28&gt;0),(F$7&gt;0)),(F28/F$7*100),"")</f>
        <v/>
      </c>
      <c r="H28" s="17"/>
      <c r="I28" s="61" t="str">
        <f t="shared" ref="I28:I30" si="186">IF(AND((H28&gt;0),(H$7&gt;0)),(H28/H$7*100),"")</f>
        <v/>
      </c>
      <c r="J28" s="17"/>
      <c r="K28" s="61" t="str">
        <f t="shared" ref="K28:K30" si="187">IF(AND((J28&gt;0),(J$7&gt;0)),(J28/J$7*100),"")</f>
        <v/>
      </c>
      <c r="L28" s="17"/>
      <c r="M28" s="61" t="str">
        <f t="shared" ref="M28:M30" si="188">IF(AND((L28&gt;0),(L$7&gt;0)),(L28/L$7*100),"")</f>
        <v/>
      </c>
      <c r="N28" s="17"/>
      <c r="O28" s="61" t="str">
        <f t="shared" ref="O28:O30" si="189">IF(AND((N28&gt;0),(N$7&gt;0)),(N28/N$7*100),"")</f>
        <v/>
      </c>
      <c r="P28" s="17"/>
      <c r="Q28" s="61" t="str">
        <f t="shared" ref="Q28:Q30" si="190">IF(AND((P28&gt;0),(P$7&gt;0)),(P28/P$7*100),"")</f>
        <v/>
      </c>
      <c r="R28" s="17"/>
      <c r="S28" s="61" t="str">
        <f t="shared" ref="S28:S30" si="191">IF(AND((R28&gt;0),(R$7&gt;0)),(R28/R$7*100),"")</f>
        <v/>
      </c>
      <c r="T28" s="17"/>
      <c r="U28" s="61" t="str">
        <f t="shared" ref="U28:U30" si="192">IF(AND((T28&gt;0),(T$7&gt;0)),(T28/T$7*100),"")</f>
        <v/>
      </c>
      <c r="V28" s="17"/>
      <c r="W28" s="61" t="str">
        <f t="shared" ref="W28:W30" si="193">IF(AND((V28&gt;0),(V$7&gt;0)),(V28/V$7*100),"")</f>
        <v/>
      </c>
      <c r="X28" s="17"/>
      <c r="Y28" s="61" t="str">
        <f t="shared" ref="Y28:Y30" si="194">IF(AND((X28&gt;0),(X$7&gt;0)),(X28/X$7*100),"")</f>
        <v/>
      </c>
      <c r="Z28" s="17"/>
      <c r="AA28" s="61" t="str">
        <f t="shared" ref="AA28:AA30" si="195">IF(AND((Z28&gt;0),(Z$7&gt;0)),(Z28/Z$7*100),"")</f>
        <v/>
      </c>
      <c r="AB28" s="17"/>
      <c r="AC28" s="61" t="str">
        <f t="shared" ref="AC28:AC30" si="196">IF(AND((AB28&gt;0),(AB$7&gt;0)),(AB28/AB$7*100),"")</f>
        <v/>
      </c>
      <c r="AD28" s="17"/>
      <c r="AE28" s="61" t="str">
        <f t="shared" ref="AE28:AE30" si="197">IF(AND((AD28&gt;0),(AD$7&gt;0)),(AD28/AD$7*100),"")</f>
        <v/>
      </c>
      <c r="AF28" s="17"/>
      <c r="AG28" s="61" t="str">
        <f t="shared" ref="AG28:AG30" si="198">IF(AND((AF28&gt;0),(AF$7&gt;0)),(AF28/AF$7*100),"")</f>
        <v/>
      </c>
      <c r="AH28" s="17"/>
      <c r="AI28" s="61" t="str">
        <f t="shared" ref="AI28:AI30" si="199">IF(AND((AH28&gt;0),(AH$7&gt;0)),(AH28/AH$7*100),"")</f>
        <v/>
      </c>
      <c r="AJ28" s="17"/>
      <c r="AK28" s="61" t="str">
        <f t="shared" ref="AK28:AK30" si="200">IF(AND((AJ28&gt;0),(AJ$7&gt;0)),(AJ28/AJ$7*100),"")</f>
        <v/>
      </c>
      <c r="AL28" s="17"/>
      <c r="AM28" s="61" t="str">
        <f t="shared" ref="AM28:AM30" si="201">IF(AND((AL28&gt;0),(AL$7&gt;0)),(AL28/AL$7*100),"")</f>
        <v/>
      </c>
      <c r="AN28" s="17"/>
      <c r="AO28" s="61" t="str">
        <f t="shared" ref="AO28:AO30" si="202">IF(AND((AN28&gt;0),(AN$7&gt;0)),(AN28/AN$7*100),"")</f>
        <v/>
      </c>
      <c r="AP28" s="17"/>
      <c r="AQ28" s="61" t="str">
        <f t="shared" ref="AQ28:AQ30" si="203">IF(AND((AP28&gt;0),(AP$7&gt;0)),(AP28/AP$7*100),"")</f>
        <v/>
      </c>
      <c r="AR28" s="17"/>
      <c r="AS28" s="61" t="str">
        <f t="shared" ref="AS28:AS30" si="204">IF(AND((AR28&gt;0),(AR$7&gt;0)),(AR28/AR$7*100),"")</f>
        <v/>
      </c>
      <c r="AT28" s="17"/>
      <c r="AU28" s="61" t="str">
        <f t="shared" ref="AU28:AU30" si="205">IF(AND((AT28&gt;0),(AT$7&gt;0)),(AT28/AT$7*100),"")</f>
        <v/>
      </c>
      <c r="AV28" s="17"/>
      <c r="AW28" s="61" t="str">
        <f t="shared" ref="AW28:AW30" si="206">IF(AND((AV28&gt;0),(AV$7&gt;0)),(AV28/AV$7*100),"")</f>
        <v/>
      </c>
      <c r="AX28" s="17"/>
      <c r="AY28" s="61" t="str">
        <f t="shared" ref="AY28:AY30" si="207">IF(AND((AX28&gt;0),(AX$7&gt;0)),(AX28/AX$7*100),"")</f>
        <v/>
      </c>
      <c r="AZ28" s="17"/>
      <c r="BA28" s="61" t="str">
        <f t="shared" ref="BA28:BA30" si="208">IF(AND((AZ28&gt;0),(AZ$7&gt;0)),(AZ28/AZ$7*100),"")</f>
        <v/>
      </c>
      <c r="BB28" s="17"/>
      <c r="BC28" s="61" t="str">
        <f t="shared" ref="BC28:BC30" si="209">IF(AND((BB28&gt;0),(BB$7&gt;0)),(BB28/BB$7*100),"")</f>
        <v/>
      </c>
      <c r="BD28" s="17"/>
      <c r="BE28" s="61" t="str">
        <f t="shared" ref="BE28:BE30" si="210">IF(AND((BD28&gt;0),(BD$7&gt;0)),(BD28/BD$7*100),"")</f>
        <v/>
      </c>
      <c r="BF28" s="17"/>
      <c r="BG28" s="61" t="str">
        <f t="shared" ref="BG28:BG30" si="211">IF(AND((BF28&gt;0),(BF$7&gt;0)),(BF28/BF$7*100),"")</f>
        <v/>
      </c>
      <c r="BH28" s="17"/>
      <c r="BI28" s="61" t="str">
        <f t="shared" ref="BI28:BI30" si="212">IF(AND((BH28&gt;0),(BH$7&gt;0)),(BH28/BH$7*100),"")</f>
        <v/>
      </c>
      <c r="BK28" s="18" t="str">
        <f t="shared" si="0"/>
        <v xml:space="preserve">     Internal primary branch</v>
      </c>
      <c r="BL28" s="11">
        <f t="shared" si="1"/>
        <v>0</v>
      </c>
      <c r="BM28" s="4" t="str">
        <f t="shared" si="2"/>
        <v/>
      </c>
      <c r="BN28" s="40" t="str">
        <f t="shared" si="3"/>
        <v>?</v>
      </c>
      <c r="BO28" s="6" t="str">
        <f t="shared" si="4"/>
        <v/>
      </c>
      <c r="BP28" s="51" t="str">
        <f t="shared" si="5"/>
        <v/>
      </c>
      <c r="BQ28" s="7" t="str">
        <f t="shared" si="6"/>
        <v>?</v>
      </c>
      <c r="BR28" s="52" t="str">
        <f t="shared" si="7"/>
        <v/>
      </c>
      <c r="BS28" s="46" t="str">
        <f t="shared" si="8"/>
        <v>?</v>
      </c>
      <c r="BT28" s="8" t="str">
        <f t="shared" si="8"/>
        <v>?</v>
      </c>
      <c r="BU28" s="5" t="str">
        <f t="shared" si="9"/>
        <v>?</v>
      </c>
      <c r="BV28" s="9" t="str">
        <f t="shared" si="9"/>
        <v>?</v>
      </c>
      <c r="BW28" s="5" t="str">
        <f t="shared" si="10"/>
        <v>?</v>
      </c>
      <c r="BX28" s="7" t="str">
        <f t="shared" si="10"/>
        <v>?</v>
      </c>
    </row>
    <row r="29" spans="1:76" x14ac:dyDescent="0.2">
      <c r="A29" s="27" t="s">
        <v>30</v>
      </c>
      <c r="B29" s="108"/>
      <c r="C29" s="109" t="str">
        <f t="shared" si="126"/>
        <v/>
      </c>
      <c r="D29" s="17"/>
      <c r="E29" s="61" t="str">
        <f t="shared" si="184"/>
        <v/>
      </c>
      <c r="F29" s="17"/>
      <c r="G29" s="61" t="str">
        <f t="shared" si="185"/>
        <v/>
      </c>
      <c r="H29" s="17"/>
      <c r="I29" s="61" t="str">
        <f t="shared" si="186"/>
        <v/>
      </c>
      <c r="J29" s="17"/>
      <c r="K29" s="61" t="str">
        <f t="shared" si="187"/>
        <v/>
      </c>
      <c r="L29" s="17"/>
      <c r="M29" s="61" t="str">
        <f t="shared" si="188"/>
        <v/>
      </c>
      <c r="N29" s="17"/>
      <c r="O29" s="61" t="str">
        <f t="shared" si="189"/>
        <v/>
      </c>
      <c r="P29" s="17"/>
      <c r="Q29" s="61" t="str">
        <f t="shared" si="190"/>
        <v/>
      </c>
      <c r="R29" s="17"/>
      <c r="S29" s="61" t="str">
        <f t="shared" si="191"/>
        <v/>
      </c>
      <c r="T29" s="17"/>
      <c r="U29" s="61" t="str">
        <f t="shared" si="192"/>
        <v/>
      </c>
      <c r="V29" s="17"/>
      <c r="W29" s="61" t="str">
        <f t="shared" si="193"/>
        <v/>
      </c>
      <c r="X29" s="17"/>
      <c r="Y29" s="61" t="str">
        <f t="shared" si="194"/>
        <v/>
      </c>
      <c r="Z29" s="17"/>
      <c r="AA29" s="61" t="str">
        <f t="shared" si="195"/>
        <v/>
      </c>
      <c r="AB29" s="17"/>
      <c r="AC29" s="61" t="str">
        <f t="shared" si="196"/>
        <v/>
      </c>
      <c r="AD29" s="17"/>
      <c r="AE29" s="61" t="str">
        <f t="shared" si="197"/>
        <v/>
      </c>
      <c r="AF29" s="17"/>
      <c r="AG29" s="61" t="str">
        <f t="shared" si="198"/>
        <v/>
      </c>
      <c r="AH29" s="17"/>
      <c r="AI29" s="61" t="str">
        <f t="shared" si="199"/>
        <v/>
      </c>
      <c r="AJ29" s="17"/>
      <c r="AK29" s="61" t="str">
        <f t="shared" si="200"/>
        <v/>
      </c>
      <c r="AL29" s="17"/>
      <c r="AM29" s="61" t="str">
        <f t="shared" si="201"/>
        <v/>
      </c>
      <c r="AN29" s="17"/>
      <c r="AO29" s="61" t="str">
        <f t="shared" si="202"/>
        <v/>
      </c>
      <c r="AP29" s="17"/>
      <c r="AQ29" s="61" t="str">
        <f t="shared" si="203"/>
        <v/>
      </c>
      <c r="AR29" s="17"/>
      <c r="AS29" s="61" t="str">
        <f t="shared" si="204"/>
        <v/>
      </c>
      <c r="AT29" s="17"/>
      <c r="AU29" s="61" t="str">
        <f t="shared" si="205"/>
        <v/>
      </c>
      <c r="AV29" s="17"/>
      <c r="AW29" s="61" t="str">
        <f t="shared" si="206"/>
        <v/>
      </c>
      <c r="AX29" s="17"/>
      <c r="AY29" s="61" t="str">
        <f t="shared" si="207"/>
        <v/>
      </c>
      <c r="AZ29" s="17"/>
      <c r="BA29" s="61" t="str">
        <f t="shared" si="208"/>
        <v/>
      </c>
      <c r="BB29" s="17"/>
      <c r="BC29" s="61" t="str">
        <f t="shared" si="209"/>
        <v/>
      </c>
      <c r="BD29" s="17"/>
      <c r="BE29" s="61" t="str">
        <f t="shared" si="210"/>
        <v/>
      </c>
      <c r="BF29" s="17"/>
      <c r="BG29" s="61" t="str">
        <f t="shared" si="211"/>
        <v/>
      </c>
      <c r="BH29" s="17"/>
      <c r="BI29" s="61" t="str">
        <f t="shared" si="212"/>
        <v/>
      </c>
      <c r="BK29" s="18" t="str">
        <f t="shared" si="0"/>
        <v xml:space="preserve">     Internal base + secondary branch</v>
      </c>
      <c r="BL29" s="11">
        <f t="shared" si="1"/>
        <v>0</v>
      </c>
      <c r="BM29" s="4" t="str">
        <f t="shared" si="2"/>
        <v/>
      </c>
      <c r="BN29" s="40" t="str">
        <f t="shared" si="3"/>
        <v>?</v>
      </c>
      <c r="BO29" s="6" t="str">
        <f t="shared" si="4"/>
        <v/>
      </c>
      <c r="BP29" s="51" t="str">
        <f t="shared" si="5"/>
        <v/>
      </c>
      <c r="BQ29" s="7" t="str">
        <f t="shared" si="6"/>
        <v>?</v>
      </c>
      <c r="BR29" s="52" t="str">
        <f t="shared" si="7"/>
        <v/>
      </c>
      <c r="BS29" s="46" t="str">
        <f t="shared" si="8"/>
        <v>?</v>
      </c>
      <c r="BT29" s="8" t="str">
        <f t="shared" si="8"/>
        <v>?</v>
      </c>
      <c r="BU29" s="5" t="str">
        <f t="shared" si="9"/>
        <v>?</v>
      </c>
      <c r="BV29" s="9" t="str">
        <f t="shared" si="9"/>
        <v>?</v>
      </c>
      <c r="BW29" s="5" t="str">
        <f t="shared" si="10"/>
        <v>?</v>
      </c>
      <c r="BX29" s="7" t="str">
        <f t="shared" si="10"/>
        <v>?</v>
      </c>
    </row>
    <row r="30" spans="1:76" x14ac:dyDescent="0.2">
      <c r="A30" s="27" t="s">
        <v>31</v>
      </c>
      <c r="B30" s="108"/>
      <c r="C30" s="109" t="str">
        <f t="shared" si="126"/>
        <v/>
      </c>
      <c r="D30" s="17"/>
      <c r="E30" s="61" t="str">
        <f t="shared" si="184"/>
        <v/>
      </c>
      <c r="F30" s="17"/>
      <c r="G30" s="61" t="str">
        <f t="shared" si="185"/>
        <v/>
      </c>
      <c r="H30" s="17"/>
      <c r="I30" s="61" t="str">
        <f t="shared" si="186"/>
        <v/>
      </c>
      <c r="J30" s="17"/>
      <c r="K30" s="61" t="str">
        <f t="shared" si="187"/>
        <v/>
      </c>
      <c r="L30" s="17"/>
      <c r="M30" s="61" t="str">
        <f t="shared" si="188"/>
        <v/>
      </c>
      <c r="N30" s="17"/>
      <c r="O30" s="61" t="str">
        <f t="shared" si="189"/>
        <v/>
      </c>
      <c r="P30" s="17"/>
      <c r="Q30" s="61" t="str">
        <f t="shared" si="190"/>
        <v/>
      </c>
      <c r="R30" s="17"/>
      <c r="S30" s="61" t="str">
        <f t="shared" si="191"/>
        <v/>
      </c>
      <c r="T30" s="17"/>
      <c r="U30" s="61" t="str">
        <f t="shared" si="192"/>
        <v/>
      </c>
      <c r="V30" s="17"/>
      <c r="W30" s="61" t="str">
        <f t="shared" si="193"/>
        <v/>
      </c>
      <c r="X30" s="17"/>
      <c r="Y30" s="61" t="str">
        <f t="shared" si="194"/>
        <v/>
      </c>
      <c r="Z30" s="17"/>
      <c r="AA30" s="61" t="str">
        <f t="shared" si="195"/>
        <v/>
      </c>
      <c r="AB30" s="17"/>
      <c r="AC30" s="61" t="str">
        <f t="shared" si="196"/>
        <v/>
      </c>
      <c r="AD30" s="17"/>
      <c r="AE30" s="61" t="str">
        <f t="shared" si="197"/>
        <v/>
      </c>
      <c r="AF30" s="17"/>
      <c r="AG30" s="61" t="str">
        <f t="shared" si="198"/>
        <v/>
      </c>
      <c r="AH30" s="17"/>
      <c r="AI30" s="61" t="str">
        <f t="shared" si="199"/>
        <v/>
      </c>
      <c r="AJ30" s="17"/>
      <c r="AK30" s="61" t="str">
        <f t="shared" si="200"/>
        <v/>
      </c>
      <c r="AL30" s="17"/>
      <c r="AM30" s="61" t="str">
        <f t="shared" si="201"/>
        <v/>
      </c>
      <c r="AN30" s="17"/>
      <c r="AO30" s="61" t="str">
        <f t="shared" si="202"/>
        <v/>
      </c>
      <c r="AP30" s="17"/>
      <c r="AQ30" s="61" t="str">
        <f t="shared" si="203"/>
        <v/>
      </c>
      <c r="AR30" s="17"/>
      <c r="AS30" s="61" t="str">
        <f t="shared" si="204"/>
        <v/>
      </c>
      <c r="AT30" s="17"/>
      <c r="AU30" s="61" t="str">
        <f t="shared" si="205"/>
        <v/>
      </c>
      <c r="AV30" s="17"/>
      <c r="AW30" s="61" t="str">
        <f t="shared" si="206"/>
        <v/>
      </c>
      <c r="AX30" s="17"/>
      <c r="AY30" s="61" t="str">
        <f t="shared" si="207"/>
        <v/>
      </c>
      <c r="AZ30" s="17"/>
      <c r="BA30" s="61" t="str">
        <f t="shared" si="208"/>
        <v/>
      </c>
      <c r="BB30" s="17"/>
      <c r="BC30" s="61" t="str">
        <f t="shared" si="209"/>
        <v/>
      </c>
      <c r="BD30" s="17"/>
      <c r="BE30" s="61" t="str">
        <f t="shared" si="210"/>
        <v/>
      </c>
      <c r="BF30" s="17"/>
      <c r="BG30" s="61" t="str">
        <f t="shared" si="211"/>
        <v/>
      </c>
      <c r="BH30" s="17"/>
      <c r="BI30" s="61" t="str">
        <f t="shared" si="212"/>
        <v/>
      </c>
      <c r="BK30" s="18" t="str">
        <f t="shared" si="0"/>
        <v xml:space="preserve">     Internal spur</v>
      </c>
      <c r="BL30" s="11">
        <f t="shared" si="1"/>
        <v>0</v>
      </c>
      <c r="BM30" s="4" t="str">
        <f t="shared" si="2"/>
        <v/>
      </c>
      <c r="BN30" s="40" t="str">
        <f t="shared" si="3"/>
        <v>?</v>
      </c>
      <c r="BO30" s="6" t="str">
        <f t="shared" si="4"/>
        <v/>
      </c>
      <c r="BP30" s="51" t="str">
        <f t="shared" si="5"/>
        <v/>
      </c>
      <c r="BQ30" s="7" t="str">
        <f t="shared" si="6"/>
        <v>?</v>
      </c>
      <c r="BR30" s="52" t="str">
        <f t="shared" si="7"/>
        <v/>
      </c>
      <c r="BS30" s="46" t="str">
        <f t="shared" si="8"/>
        <v>?</v>
      </c>
      <c r="BT30" s="8" t="str">
        <f t="shared" si="8"/>
        <v>?</v>
      </c>
      <c r="BU30" s="5" t="str">
        <f t="shared" si="9"/>
        <v>?</v>
      </c>
      <c r="BV30" s="9" t="str">
        <f t="shared" si="9"/>
        <v>?</v>
      </c>
      <c r="BW30" s="5" t="str">
        <f t="shared" si="10"/>
        <v>?</v>
      </c>
      <c r="BX30" s="7" t="str">
        <f t="shared" si="10"/>
        <v>?</v>
      </c>
    </row>
    <row r="31" spans="1:76" x14ac:dyDescent="0.2">
      <c r="A31" s="27" t="s">
        <v>83</v>
      </c>
      <c r="B31" s="110" t="str">
        <f>IF(AND((B29&gt;0),(B28&gt;0)),(B29/B28),"")</f>
        <v/>
      </c>
      <c r="C31" s="109" t="s">
        <v>5</v>
      </c>
      <c r="D31" s="71" t="str">
        <f t="shared" ref="D31" si="213">IF(AND((D29&gt;0),(D28&gt;0)),(D29/D28),"")</f>
        <v/>
      </c>
      <c r="E31" s="61" t="s">
        <v>5</v>
      </c>
      <c r="F31" s="71" t="str">
        <f t="shared" ref="F31" si="214">IF(AND((F29&gt;0),(F28&gt;0)),(F29/F28),"")</f>
        <v/>
      </c>
      <c r="G31" s="61" t="s">
        <v>5</v>
      </c>
      <c r="H31" s="71" t="str">
        <f t="shared" ref="H31" si="215">IF(AND((H29&gt;0),(H28&gt;0)),(H29/H28),"")</f>
        <v/>
      </c>
      <c r="I31" s="61" t="s">
        <v>5</v>
      </c>
      <c r="J31" s="71" t="str">
        <f t="shared" ref="J31" si="216">IF(AND((J29&gt;0),(J28&gt;0)),(J29/J28),"")</f>
        <v/>
      </c>
      <c r="K31" s="61" t="s">
        <v>5</v>
      </c>
      <c r="L31" s="71" t="str">
        <f t="shared" ref="L31" si="217">IF(AND((L29&gt;0),(L28&gt;0)),(L29/L28),"")</f>
        <v/>
      </c>
      <c r="M31" s="61" t="s">
        <v>5</v>
      </c>
      <c r="N31" s="71" t="str">
        <f t="shared" ref="N31" si="218">IF(AND((N29&gt;0),(N28&gt;0)),(N29/N28),"")</f>
        <v/>
      </c>
      <c r="O31" s="61" t="s">
        <v>5</v>
      </c>
      <c r="P31" s="71" t="str">
        <f t="shared" ref="P31" si="219">IF(AND((P29&gt;0),(P28&gt;0)),(P29/P28),"")</f>
        <v/>
      </c>
      <c r="Q31" s="61" t="s">
        <v>5</v>
      </c>
      <c r="R31" s="71" t="str">
        <f t="shared" ref="R31" si="220">IF(AND((R29&gt;0),(R28&gt;0)),(R29/R28),"")</f>
        <v/>
      </c>
      <c r="S31" s="61" t="s">
        <v>5</v>
      </c>
      <c r="T31" s="71" t="str">
        <f t="shared" ref="T31" si="221">IF(AND((T29&gt;0),(T28&gt;0)),(T29/T28),"")</f>
        <v/>
      </c>
      <c r="U31" s="61" t="s">
        <v>5</v>
      </c>
      <c r="V31" s="71" t="str">
        <f t="shared" ref="V31" si="222">IF(AND((V29&gt;0),(V28&gt;0)),(V29/V28),"")</f>
        <v/>
      </c>
      <c r="W31" s="61" t="s">
        <v>5</v>
      </c>
      <c r="X31" s="71" t="str">
        <f t="shared" ref="X31" si="223">IF(AND((X29&gt;0),(X28&gt;0)),(X29/X28),"")</f>
        <v/>
      </c>
      <c r="Y31" s="61" t="s">
        <v>5</v>
      </c>
      <c r="Z31" s="71" t="str">
        <f t="shared" ref="Z31" si="224">IF(AND((Z29&gt;0),(Z28&gt;0)),(Z29/Z28),"")</f>
        <v/>
      </c>
      <c r="AA31" s="61" t="s">
        <v>5</v>
      </c>
      <c r="AB31" s="71" t="str">
        <f t="shared" ref="AB31" si="225">IF(AND((AB29&gt;0),(AB28&gt;0)),(AB29/AB28),"")</f>
        <v/>
      </c>
      <c r="AC31" s="61" t="s">
        <v>5</v>
      </c>
      <c r="AD31" s="71" t="str">
        <f t="shared" ref="AD31" si="226">IF(AND((AD29&gt;0),(AD28&gt;0)),(AD29/AD28),"")</f>
        <v/>
      </c>
      <c r="AE31" s="61" t="s">
        <v>5</v>
      </c>
      <c r="AF31" s="71" t="str">
        <f>IF(AND((AF29&gt;0),(AF28&gt;0)),(AF29/AF28),"")</f>
        <v/>
      </c>
      <c r="AG31" s="61" t="s">
        <v>5</v>
      </c>
      <c r="AH31" s="71" t="str">
        <f t="shared" ref="AH31" si="227">IF(AND((AH29&gt;0),(AH28&gt;0)),(AH29/AH28),"")</f>
        <v/>
      </c>
      <c r="AI31" s="61" t="s">
        <v>5</v>
      </c>
      <c r="AJ31" s="71" t="str">
        <f t="shared" ref="AJ31" si="228">IF(AND((AJ29&gt;0),(AJ28&gt;0)),(AJ29/AJ28),"")</f>
        <v/>
      </c>
      <c r="AK31" s="61" t="s">
        <v>5</v>
      </c>
      <c r="AL31" s="71" t="str">
        <f t="shared" ref="AL31" si="229">IF(AND((AL29&gt;0),(AL28&gt;0)),(AL29/AL28),"")</f>
        <v/>
      </c>
      <c r="AM31" s="61" t="s">
        <v>5</v>
      </c>
      <c r="AN31" s="71" t="str">
        <f t="shared" ref="AN31" si="230">IF(AND((AN29&gt;0),(AN28&gt;0)),(AN29/AN28),"")</f>
        <v/>
      </c>
      <c r="AO31" s="61" t="s">
        <v>5</v>
      </c>
      <c r="AP31" s="71" t="str">
        <f t="shared" ref="AP31" si="231">IF(AND((AP29&gt;0),(AP28&gt;0)),(AP29/AP28),"")</f>
        <v/>
      </c>
      <c r="AQ31" s="61" t="s">
        <v>5</v>
      </c>
      <c r="AR31" s="71" t="str">
        <f t="shared" ref="AR31" si="232">IF(AND((AR29&gt;0),(AR28&gt;0)),(AR29/AR28),"")</f>
        <v/>
      </c>
      <c r="AS31" s="61" t="s">
        <v>5</v>
      </c>
      <c r="AT31" s="71" t="str">
        <f t="shared" ref="AT31" si="233">IF(AND((AT29&gt;0),(AT28&gt;0)),(AT29/AT28),"")</f>
        <v/>
      </c>
      <c r="AU31" s="61" t="s">
        <v>5</v>
      </c>
      <c r="AV31" s="71" t="str">
        <f t="shared" ref="AV31" si="234">IF(AND((AV29&gt;0),(AV28&gt;0)),(AV29/AV28),"")</f>
        <v/>
      </c>
      <c r="AW31" s="61" t="s">
        <v>5</v>
      </c>
      <c r="AX31" s="71" t="str">
        <f t="shared" ref="AX31" si="235">IF(AND((AX29&gt;0),(AX28&gt;0)),(AX29/AX28),"")</f>
        <v/>
      </c>
      <c r="AY31" s="61" t="s">
        <v>5</v>
      </c>
      <c r="AZ31" s="71" t="str">
        <f t="shared" ref="AZ31" si="236">IF(AND((AZ29&gt;0),(AZ28&gt;0)),(AZ29/AZ28),"")</f>
        <v/>
      </c>
      <c r="BA31" s="61" t="s">
        <v>5</v>
      </c>
      <c r="BB31" s="71" t="str">
        <f t="shared" ref="BB31" si="237">IF(AND((BB29&gt;0),(BB28&gt;0)),(BB29/BB28),"")</f>
        <v/>
      </c>
      <c r="BC31" s="61" t="s">
        <v>5</v>
      </c>
      <c r="BD31" s="71" t="str">
        <f t="shared" ref="BD31" si="238">IF(AND((BD29&gt;0),(BD28&gt;0)),(BD29/BD28),"")</f>
        <v/>
      </c>
      <c r="BE31" s="61" t="s">
        <v>5</v>
      </c>
      <c r="BF31" s="71" t="str">
        <f t="shared" ref="BF31" si="239">IF(AND((BF29&gt;0),(BF28&gt;0)),(BF29/BF28),"")</f>
        <v/>
      </c>
      <c r="BG31" s="61" t="s">
        <v>5</v>
      </c>
      <c r="BH31" s="71" t="str">
        <f t="shared" ref="BH31" si="240">IF(AND((BH29&gt;0),(BH28&gt;0)),(BH29/BH28),"")</f>
        <v/>
      </c>
      <c r="BI31" s="61" t="s">
        <v>5</v>
      </c>
      <c r="BK31" s="18" t="str">
        <f t="shared" si="0"/>
        <v xml:space="preserve">     Internal branches length ratio</v>
      </c>
      <c r="BL31" s="11">
        <f t="shared" si="1"/>
        <v>0</v>
      </c>
      <c r="BM31" s="24" t="str">
        <f t="shared" si="2"/>
        <v/>
      </c>
      <c r="BN31" s="25" t="str">
        <f t="shared" si="3"/>
        <v>?</v>
      </c>
      <c r="BO31" s="26" t="str">
        <f t="shared" si="4"/>
        <v/>
      </c>
      <c r="BP31" s="117" t="str">
        <f t="shared" si="5"/>
        <v/>
      </c>
      <c r="BQ31" s="118" t="s">
        <v>5</v>
      </c>
      <c r="BR31" s="119" t="str">
        <f t="shared" si="7"/>
        <v/>
      </c>
      <c r="BS31" s="53" t="str">
        <f t="shared" si="8"/>
        <v>?</v>
      </c>
      <c r="BT31" s="120" t="s">
        <v>5</v>
      </c>
      <c r="BU31" s="25" t="str">
        <f t="shared" si="9"/>
        <v>?</v>
      </c>
      <c r="BV31" s="121" t="s">
        <v>5</v>
      </c>
      <c r="BW31" s="25" t="str">
        <f t="shared" si="10"/>
        <v>?</v>
      </c>
      <c r="BX31" s="118" t="s">
        <v>5</v>
      </c>
    </row>
    <row r="32" spans="1:76" x14ac:dyDescent="0.2">
      <c r="A32" s="16" t="s">
        <v>24</v>
      </c>
      <c r="B32" s="91"/>
      <c r="C32" s="9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74"/>
      <c r="AF32" s="28"/>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74"/>
      <c r="BK32" s="18" t="str">
        <f t="shared" si="0"/>
        <v>Claw 3 lengths</v>
      </c>
      <c r="BL32" s="11"/>
      <c r="BM32" s="4"/>
      <c r="BN32" s="40"/>
      <c r="BO32" s="6"/>
      <c r="BP32" s="51"/>
      <c r="BQ32" s="7"/>
      <c r="BR32" s="52"/>
      <c r="BS32" s="46"/>
      <c r="BT32" s="8"/>
      <c r="BU32" s="5"/>
      <c r="BV32" s="9"/>
      <c r="BW32" s="5"/>
      <c r="BX32" s="7"/>
    </row>
    <row r="33" spans="1:76" x14ac:dyDescent="0.2">
      <c r="A33" s="27" t="s">
        <v>26</v>
      </c>
      <c r="B33" s="108"/>
      <c r="C33" s="109" t="str">
        <f t="shared" ref="C33:C39" si="241">IF(AND((B33&gt;0),(B$7&gt;0)),(B33/B$7*100),"")</f>
        <v/>
      </c>
      <c r="D33" s="17"/>
      <c r="E33" s="61" t="str">
        <f t="shared" ref="E33:E35" si="242">IF(AND((D33&gt;0),(D$7&gt;0)),(D33/D$7*100),"")</f>
        <v/>
      </c>
      <c r="F33" s="17"/>
      <c r="G33" s="61" t="str">
        <f t="shared" ref="G33:G35" si="243">IF(AND((F33&gt;0),(F$7&gt;0)),(F33/F$7*100),"")</f>
        <v/>
      </c>
      <c r="H33" s="17"/>
      <c r="I33" s="61" t="str">
        <f t="shared" ref="I33:I35" si="244">IF(AND((H33&gt;0),(H$7&gt;0)),(H33/H$7*100),"")</f>
        <v/>
      </c>
      <c r="J33" s="17"/>
      <c r="K33" s="61" t="str">
        <f t="shared" ref="K33:K35" si="245">IF(AND((J33&gt;0),(J$7&gt;0)),(J33/J$7*100),"")</f>
        <v/>
      </c>
      <c r="L33" s="17"/>
      <c r="M33" s="61" t="str">
        <f t="shared" ref="M33:M35" si="246">IF(AND((L33&gt;0),(L$7&gt;0)),(L33/L$7*100),"")</f>
        <v/>
      </c>
      <c r="N33" s="17"/>
      <c r="O33" s="61" t="str">
        <f t="shared" ref="O33:O35" si="247">IF(AND((N33&gt;0),(N$7&gt;0)),(N33/N$7*100),"")</f>
        <v/>
      </c>
      <c r="P33" s="17"/>
      <c r="Q33" s="61" t="str">
        <f t="shared" ref="Q33:Q35" si="248">IF(AND((P33&gt;0),(P$7&gt;0)),(P33/P$7*100),"")</f>
        <v/>
      </c>
      <c r="R33" s="17"/>
      <c r="S33" s="61" t="str">
        <f t="shared" ref="S33:S35" si="249">IF(AND((R33&gt;0),(R$7&gt;0)),(R33/R$7*100),"")</f>
        <v/>
      </c>
      <c r="T33" s="17"/>
      <c r="U33" s="61" t="str">
        <f t="shared" ref="U33:U35" si="250">IF(AND((T33&gt;0),(T$7&gt;0)),(T33/T$7*100),"")</f>
        <v/>
      </c>
      <c r="V33" s="17"/>
      <c r="W33" s="61" t="str">
        <f t="shared" ref="W33:W35" si="251">IF(AND((V33&gt;0),(V$7&gt;0)),(V33/V$7*100),"")</f>
        <v/>
      </c>
      <c r="X33" s="17"/>
      <c r="Y33" s="61" t="str">
        <f t="shared" ref="Y33:Y35" si="252">IF(AND((X33&gt;0),(X$7&gt;0)),(X33/X$7*100),"")</f>
        <v/>
      </c>
      <c r="Z33" s="17"/>
      <c r="AA33" s="61" t="str">
        <f t="shared" ref="AA33:AA35" si="253">IF(AND((Z33&gt;0),(Z$7&gt;0)),(Z33/Z$7*100),"")</f>
        <v/>
      </c>
      <c r="AB33" s="17"/>
      <c r="AC33" s="61" t="str">
        <f t="shared" ref="AC33:AC35" si="254">IF(AND((AB33&gt;0),(AB$7&gt;0)),(AB33/AB$7*100),"")</f>
        <v/>
      </c>
      <c r="AD33" s="17"/>
      <c r="AE33" s="61" t="str">
        <f t="shared" ref="AE33:AE35" si="255">IF(AND((AD33&gt;0),(AD$7&gt;0)),(AD33/AD$7*100),"")</f>
        <v/>
      </c>
      <c r="AF33" s="17"/>
      <c r="AG33" s="61" t="str">
        <f t="shared" ref="AG33:AG35" si="256">IF(AND((AF33&gt;0),(AF$7&gt;0)),(AF33/AF$7*100),"")</f>
        <v/>
      </c>
      <c r="AH33" s="17"/>
      <c r="AI33" s="61" t="str">
        <f t="shared" ref="AI33:AI35" si="257">IF(AND((AH33&gt;0),(AH$7&gt;0)),(AH33/AH$7*100),"")</f>
        <v/>
      </c>
      <c r="AJ33" s="17"/>
      <c r="AK33" s="61" t="str">
        <f t="shared" ref="AK33:AK35" si="258">IF(AND((AJ33&gt;0),(AJ$7&gt;0)),(AJ33/AJ$7*100),"")</f>
        <v/>
      </c>
      <c r="AL33" s="17"/>
      <c r="AM33" s="61" t="str">
        <f t="shared" ref="AM33:AM35" si="259">IF(AND((AL33&gt;0),(AL$7&gt;0)),(AL33/AL$7*100),"")</f>
        <v/>
      </c>
      <c r="AN33" s="17"/>
      <c r="AO33" s="61" t="str">
        <f t="shared" ref="AO33:AO35" si="260">IF(AND((AN33&gt;0),(AN$7&gt;0)),(AN33/AN$7*100),"")</f>
        <v/>
      </c>
      <c r="AP33" s="17"/>
      <c r="AQ33" s="61" t="str">
        <f t="shared" ref="AQ33:AQ35" si="261">IF(AND((AP33&gt;0),(AP$7&gt;0)),(AP33/AP$7*100),"")</f>
        <v/>
      </c>
      <c r="AR33" s="17"/>
      <c r="AS33" s="61" t="str">
        <f t="shared" ref="AS33:AS35" si="262">IF(AND((AR33&gt;0),(AR$7&gt;0)),(AR33/AR$7*100),"")</f>
        <v/>
      </c>
      <c r="AT33" s="17"/>
      <c r="AU33" s="61" t="str">
        <f t="shared" ref="AU33:AU35" si="263">IF(AND((AT33&gt;0),(AT$7&gt;0)),(AT33/AT$7*100),"")</f>
        <v/>
      </c>
      <c r="AV33" s="17"/>
      <c r="AW33" s="61" t="str">
        <f t="shared" ref="AW33:AW35" si="264">IF(AND((AV33&gt;0),(AV$7&gt;0)),(AV33/AV$7*100),"")</f>
        <v/>
      </c>
      <c r="AX33" s="17"/>
      <c r="AY33" s="61" t="str">
        <f t="shared" ref="AY33:AY35" si="265">IF(AND((AX33&gt;0),(AX$7&gt;0)),(AX33/AX$7*100),"")</f>
        <v/>
      </c>
      <c r="AZ33" s="17"/>
      <c r="BA33" s="61" t="str">
        <f t="shared" ref="BA33:BA35" si="266">IF(AND((AZ33&gt;0),(AZ$7&gt;0)),(AZ33/AZ$7*100),"")</f>
        <v/>
      </c>
      <c r="BB33" s="17"/>
      <c r="BC33" s="61" t="str">
        <f t="shared" ref="BC33:BC35" si="267">IF(AND((BB33&gt;0),(BB$7&gt;0)),(BB33/BB$7*100),"")</f>
        <v/>
      </c>
      <c r="BD33" s="17"/>
      <c r="BE33" s="61" t="str">
        <f t="shared" ref="BE33:BE35" si="268">IF(AND((BD33&gt;0),(BD$7&gt;0)),(BD33/BD$7*100),"")</f>
        <v/>
      </c>
      <c r="BF33" s="17"/>
      <c r="BG33" s="61" t="str">
        <f t="shared" ref="BG33:BG35" si="269">IF(AND((BF33&gt;0),(BF$7&gt;0)),(BF33/BF$7*100),"")</f>
        <v/>
      </c>
      <c r="BH33" s="17"/>
      <c r="BI33" s="61" t="str">
        <f t="shared" ref="BI33:BI35" si="270">IF(AND((BH33&gt;0),(BH$7&gt;0)),(BH33/BH$7*100),"")</f>
        <v/>
      </c>
      <c r="BK33" s="18" t="str">
        <f t="shared" si="0"/>
        <v xml:space="preserve">     External primary branch</v>
      </c>
      <c r="BL33" s="11">
        <f t="shared" si="1"/>
        <v>0</v>
      </c>
      <c r="BM33" s="4" t="str">
        <f t="shared" si="2"/>
        <v/>
      </c>
      <c r="BN33" s="40" t="str">
        <f t="shared" si="3"/>
        <v>?</v>
      </c>
      <c r="BO33" s="6" t="str">
        <f t="shared" si="4"/>
        <v/>
      </c>
      <c r="BP33" s="51" t="str">
        <f t="shared" si="5"/>
        <v/>
      </c>
      <c r="BQ33" s="7" t="str">
        <f t="shared" si="6"/>
        <v>?</v>
      </c>
      <c r="BR33" s="52" t="str">
        <f t="shared" si="7"/>
        <v/>
      </c>
      <c r="BS33" s="46" t="str">
        <f t="shared" si="8"/>
        <v>?</v>
      </c>
      <c r="BT33" s="8" t="str">
        <f t="shared" si="8"/>
        <v>?</v>
      </c>
      <c r="BU33" s="5" t="str">
        <f t="shared" si="9"/>
        <v>?</v>
      </c>
      <c r="BV33" s="9" t="str">
        <f t="shared" si="9"/>
        <v>?</v>
      </c>
      <c r="BW33" s="5" t="str">
        <f t="shared" si="10"/>
        <v>?</v>
      </c>
      <c r="BX33" s="7" t="str">
        <f t="shared" si="10"/>
        <v>?</v>
      </c>
    </row>
    <row r="34" spans="1:76" x14ac:dyDescent="0.2">
      <c r="A34" s="27" t="s">
        <v>27</v>
      </c>
      <c r="B34" s="108"/>
      <c r="C34" s="109" t="str">
        <f t="shared" si="241"/>
        <v/>
      </c>
      <c r="D34" s="17"/>
      <c r="E34" s="61" t="str">
        <f t="shared" si="242"/>
        <v/>
      </c>
      <c r="F34" s="17"/>
      <c r="G34" s="61" t="str">
        <f t="shared" si="243"/>
        <v/>
      </c>
      <c r="H34" s="17"/>
      <c r="I34" s="61" t="str">
        <f t="shared" si="244"/>
        <v/>
      </c>
      <c r="J34" s="17"/>
      <c r="K34" s="61" t="str">
        <f t="shared" si="245"/>
        <v/>
      </c>
      <c r="L34" s="17"/>
      <c r="M34" s="61" t="str">
        <f t="shared" si="246"/>
        <v/>
      </c>
      <c r="N34" s="17"/>
      <c r="O34" s="61" t="str">
        <f t="shared" si="247"/>
        <v/>
      </c>
      <c r="P34" s="17"/>
      <c r="Q34" s="61" t="str">
        <f t="shared" si="248"/>
        <v/>
      </c>
      <c r="R34" s="17"/>
      <c r="S34" s="61" t="str">
        <f t="shared" si="249"/>
        <v/>
      </c>
      <c r="T34" s="17"/>
      <c r="U34" s="61" t="str">
        <f t="shared" si="250"/>
        <v/>
      </c>
      <c r="V34" s="17"/>
      <c r="W34" s="61" t="str">
        <f t="shared" si="251"/>
        <v/>
      </c>
      <c r="X34" s="17"/>
      <c r="Y34" s="61" t="str">
        <f t="shared" si="252"/>
        <v/>
      </c>
      <c r="Z34" s="17"/>
      <c r="AA34" s="61" t="str">
        <f t="shared" si="253"/>
        <v/>
      </c>
      <c r="AB34" s="17"/>
      <c r="AC34" s="61" t="str">
        <f t="shared" si="254"/>
        <v/>
      </c>
      <c r="AD34" s="17"/>
      <c r="AE34" s="61" t="str">
        <f t="shared" si="255"/>
        <v/>
      </c>
      <c r="AF34" s="17"/>
      <c r="AG34" s="61" t="str">
        <f t="shared" si="256"/>
        <v/>
      </c>
      <c r="AH34" s="17"/>
      <c r="AI34" s="61" t="str">
        <f t="shared" si="257"/>
        <v/>
      </c>
      <c r="AJ34" s="17"/>
      <c r="AK34" s="61" t="str">
        <f t="shared" si="258"/>
        <v/>
      </c>
      <c r="AL34" s="17"/>
      <c r="AM34" s="61" t="str">
        <f t="shared" si="259"/>
        <v/>
      </c>
      <c r="AN34" s="17"/>
      <c r="AO34" s="61" t="str">
        <f t="shared" si="260"/>
        <v/>
      </c>
      <c r="AP34" s="17"/>
      <c r="AQ34" s="61" t="str">
        <f t="shared" si="261"/>
        <v/>
      </c>
      <c r="AR34" s="17"/>
      <c r="AS34" s="61" t="str">
        <f t="shared" si="262"/>
        <v/>
      </c>
      <c r="AT34" s="17"/>
      <c r="AU34" s="61" t="str">
        <f t="shared" si="263"/>
        <v/>
      </c>
      <c r="AV34" s="17"/>
      <c r="AW34" s="61" t="str">
        <f t="shared" si="264"/>
        <v/>
      </c>
      <c r="AX34" s="17"/>
      <c r="AY34" s="61" t="str">
        <f t="shared" si="265"/>
        <v/>
      </c>
      <c r="AZ34" s="17"/>
      <c r="BA34" s="61" t="str">
        <f t="shared" si="266"/>
        <v/>
      </c>
      <c r="BB34" s="17"/>
      <c r="BC34" s="61" t="str">
        <f t="shared" si="267"/>
        <v/>
      </c>
      <c r="BD34" s="17"/>
      <c r="BE34" s="61" t="str">
        <f t="shared" si="268"/>
        <v/>
      </c>
      <c r="BF34" s="17"/>
      <c r="BG34" s="61" t="str">
        <f t="shared" si="269"/>
        <v/>
      </c>
      <c r="BH34" s="17"/>
      <c r="BI34" s="61" t="str">
        <f t="shared" si="270"/>
        <v/>
      </c>
      <c r="BK34" s="18" t="str">
        <f t="shared" si="0"/>
        <v xml:space="preserve">     External base + secondary branch</v>
      </c>
      <c r="BL34" s="11">
        <f t="shared" si="1"/>
        <v>0</v>
      </c>
      <c r="BM34" s="4" t="str">
        <f t="shared" si="2"/>
        <v/>
      </c>
      <c r="BN34" s="40" t="str">
        <f t="shared" si="3"/>
        <v>?</v>
      </c>
      <c r="BO34" s="6" t="str">
        <f t="shared" si="4"/>
        <v/>
      </c>
      <c r="BP34" s="51" t="str">
        <f t="shared" si="5"/>
        <v/>
      </c>
      <c r="BQ34" s="7" t="str">
        <f t="shared" si="6"/>
        <v>?</v>
      </c>
      <c r="BR34" s="52" t="str">
        <f t="shared" si="7"/>
        <v/>
      </c>
      <c r="BS34" s="46" t="str">
        <f t="shared" si="8"/>
        <v>?</v>
      </c>
      <c r="BT34" s="8" t="str">
        <f t="shared" si="8"/>
        <v>?</v>
      </c>
      <c r="BU34" s="5" t="str">
        <f t="shared" si="9"/>
        <v>?</v>
      </c>
      <c r="BV34" s="9" t="str">
        <f t="shared" si="9"/>
        <v>?</v>
      </c>
      <c r="BW34" s="5" t="str">
        <f t="shared" si="10"/>
        <v>?</v>
      </c>
      <c r="BX34" s="7" t="str">
        <f t="shared" si="10"/>
        <v>?</v>
      </c>
    </row>
    <row r="35" spans="1:76" x14ac:dyDescent="0.2">
      <c r="A35" s="27" t="s">
        <v>28</v>
      </c>
      <c r="B35" s="108"/>
      <c r="C35" s="109" t="str">
        <f t="shared" si="241"/>
        <v/>
      </c>
      <c r="D35" s="17"/>
      <c r="E35" s="61" t="str">
        <f t="shared" si="242"/>
        <v/>
      </c>
      <c r="F35" s="17"/>
      <c r="G35" s="61" t="str">
        <f t="shared" si="243"/>
        <v/>
      </c>
      <c r="H35" s="17"/>
      <c r="I35" s="61" t="str">
        <f t="shared" si="244"/>
        <v/>
      </c>
      <c r="J35" s="17"/>
      <c r="K35" s="61" t="str">
        <f t="shared" si="245"/>
        <v/>
      </c>
      <c r="L35" s="17"/>
      <c r="M35" s="61" t="str">
        <f t="shared" si="246"/>
        <v/>
      </c>
      <c r="N35" s="17"/>
      <c r="O35" s="61" t="str">
        <f t="shared" si="247"/>
        <v/>
      </c>
      <c r="P35" s="17"/>
      <c r="Q35" s="61" t="str">
        <f t="shared" si="248"/>
        <v/>
      </c>
      <c r="R35" s="17"/>
      <c r="S35" s="61" t="str">
        <f t="shared" si="249"/>
        <v/>
      </c>
      <c r="T35" s="17"/>
      <c r="U35" s="61" t="str">
        <f t="shared" si="250"/>
        <v/>
      </c>
      <c r="V35" s="17"/>
      <c r="W35" s="61" t="str">
        <f t="shared" si="251"/>
        <v/>
      </c>
      <c r="X35" s="17"/>
      <c r="Y35" s="61" t="str">
        <f t="shared" si="252"/>
        <v/>
      </c>
      <c r="Z35" s="17"/>
      <c r="AA35" s="61" t="str">
        <f t="shared" si="253"/>
        <v/>
      </c>
      <c r="AB35" s="17"/>
      <c r="AC35" s="61" t="str">
        <f t="shared" si="254"/>
        <v/>
      </c>
      <c r="AD35" s="17"/>
      <c r="AE35" s="61" t="str">
        <f t="shared" si="255"/>
        <v/>
      </c>
      <c r="AF35" s="17"/>
      <c r="AG35" s="61" t="str">
        <f t="shared" si="256"/>
        <v/>
      </c>
      <c r="AH35" s="17"/>
      <c r="AI35" s="61" t="str">
        <f t="shared" si="257"/>
        <v/>
      </c>
      <c r="AJ35" s="17"/>
      <c r="AK35" s="61" t="str">
        <f t="shared" si="258"/>
        <v/>
      </c>
      <c r="AL35" s="17"/>
      <c r="AM35" s="61" t="str">
        <f t="shared" si="259"/>
        <v/>
      </c>
      <c r="AN35" s="17"/>
      <c r="AO35" s="61" t="str">
        <f t="shared" si="260"/>
        <v/>
      </c>
      <c r="AP35" s="17"/>
      <c r="AQ35" s="61" t="str">
        <f t="shared" si="261"/>
        <v/>
      </c>
      <c r="AR35" s="17"/>
      <c r="AS35" s="61" t="str">
        <f t="shared" si="262"/>
        <v/>
      </c>
      <c r="AT35" s="17"/>
      <c r="AU35" s="61" t="str">
        <f t="shared" si="263"/>
        <v/>
      </c>
      <c r="AV35" s="17"/>
      <c r="AW35" s="61" t="str">
        <f t="shared" si="264"/>
        <v/>
      </c>
      <c r="AX35" s="17"/>
      <c r="AY35" s="61" t="str">
        <f t="shared" si="265"/>
        <v/>
      </c>
      <c r="AZ35" s="17"/>
      <c r="BA35" s="61" t="str">
        <f t="shared" si="266"/>
        <v/>
      </c>
      <c r="BB35" s="17"/>
      <c r="BC35" s="61" t="str">
        <f t="shared" si="267"/>
        <v/>
      </c>
      <c r="BD35" s="17"/>
      <c r="BE35" s="61" t="str">
        <f t="shared" si="268"/>
        <v/>
      </c>
      <c r="BF35" s="17"/>
      <c r="BG35" s="61" t="str">
        <f t="shared" si="269"/>
        <v/>
      </c>
      <c r="BH35" s="17"/>
      <c r="BI35" s="61" t="str">
        <f t="shared" si="270"/>
        <v/>
      </c>
      <c r="BK35" s="18" t="str">
        <f t="shared" si="0"/>
        <v xml:space="preserve">     External spur</v>
      </c>
      <c r="BL35" s="11">
        <f t="shared" si="1"/>
        <v>0</v>
      </c>
      <c r="BM35" s="4" t="str">
        <f t="shared" si="2"/>
        <v/>
      </c>
      <c r="BN35" s="40" t="str">
        <f t="shared" si="3"/>
        <v>?</v>
      </c>
      <c r="BO35" s="6" t="str">
        <f t="shared" si="4"/>
        <v/>
      </c>
      <c r="BP35" s="51" t="str">
        <f t="shared" si="5"/>
        <v/>
      </c>
      <c r="BQ35" s="7" t="str">
        <f t="shared" si="6"/>
        <v>?</v>
      </c>
      <c r="BR35" s="52" t="str">
        <f t="shared" si="7"/>
        <v/>
      </c>
      <c r="BS35" s="46" t="str">
        <f t="shared" si="8"/>
        <v>?</v>
      </c>
      <c r="BT35" s="8" t="str">
        <f t="shared" si="8"/>
        <v>?</v>
      </c>
      <c r="BU35" s="5" t="str">
        <f t="shared" si="9"/>
        <v>?</v>
      </c>
      <c r="BV35" s="9" t="str">
        <f t="shared" si="9"/>
        <v>?</v>
      </c>
      <c r="BW35" s="5" t="str">
        <f t="shared" si="10"/>
        <v>?</v>
      </c>
      <c r="BX35" s="7" t="str">
        <f t="shared" si="10"/>
        <v>?</v>
      </c>
    </row>
    <row r="36" spans="1:76" x14ac:dyDescent="0.2">
      <c r="A36" s="27" t="s">
        <v>80</v>
      </c>
      <c r="B36" s="110" t="str">
        <f>IF(AND((B34&gt;0),(B33&gt;0)),(B34/B33),"")</f>
        <v/>
      </c>
      <c r="C36" s="109" t="s">
        <v>5</v>
      </c>
      <c r="D36" s="71" t="str">
        <f t="shared" ref="D36" si="271">IF(AND((D34&gt;0),(D33&gt;0)),(D34/D33),"")</f>
        <v/>
      </c>
      <c r="E36" s="61" t="s">
        <v>5</v>
      </c>
      <c r="F36" s="71" t="str">
        <f t="shared" ref="F36" si="272">IF(AND((F34&gt;0),(F33&gt;0)),(F34/F33),"")</f>
        <v/>
      </c>
      <c r="G36" s="61" t="s">
        <v>5</v>
      </c>
      <c r="H36" s="71" t="str">
        <f t="shared" ref="H36" si="273">IF(AND((H34&gt;0),(H33&gt;0)),(H34/H33),"")</f>
        <v/>
      </c>
      <c r="I36" s="61" t="s">
        <v>5</v>
      </c>
      <c r="J36" s="71" t="str">
        <f t="shared" ref="J36" si="274">IF(AND((J34&gt;0),(J33&gt;0)),(J34/J33),"")</f>
        <v/>
      </c>
      <c r="K36" s="61" t="s">
        <v>5</v>
      </c>
      <c r="L36" s="71" t="str">
        <f t="shared" ref="L36" si="275">IF(AND((L34&gt;0),(L33&gt;0)),(L34/L33),"")</f>
        <v/>
      </c>
      <c r="M36" s="61" t="s">
        <v>5</v>
      </c>
      <c r="N36" s="71" t="str">
        <f t="shared" ref="N36" si="276">IF(AND((N34&gt;0),(N33&gt;0)),(N34/N33),"")</f>
        <v/>
      </c>
      <c r="O36" s="61" t="s">
        <v>5</v>
      </c>
      <c r="P36" s="71" t="str">
        <f t="shared" ref="P36" si="277">IF(AND((P34&gt;0),(P33&gt;0)),(P34/P33),"")</f>
        <v/>
      </c>
      <c r="Q36" s="61" t="s">
        <v>5</v>
      </c>
      <c r="R36" s="71" t="str">
        <f t="shared" ref="R36" si="278">IF(AND((R34&gt;0),(R33&gt;0)),(R34/R33),"")</f>
        <v/>
      </c>
      <c r="S36" s="61" t="s">
        <v>5</v>
      </c>
      <c r="T36" s="71" t="str">
        <f t="shared" ref="T36" si="279">IF(AND((T34&gt;0),(T33&gt;0)),(T34/T33),"")</f>
        <v/>
      </c>
      <c r="U36" s="61" t="s">
        <v>5</v>
      </c>
      <c r="V36" s="71" t="str">
        <f t="shared" ref="V36" si="280">IF(AND((V34&gt;0),(V33&gt;0)),(V34/V33),"")</f>
        <v/>
      </c>
      <c r="W36" s="61" t="s">
        <v>5</v>
      </c>
      <c r="X36" s="71" t="str">
        <f t="shared" ref="X36" si="281">IF(AND((X34&gt;0),(X33&gt;0)),(X34/X33),"")</f>
        <v/>
      </c>
      <c r="Y36" s="61" t="s">
        <v>5</v>
      </c>
      <c r="Z36" s="71" t="str">
        <f t="shared" ref="Z36" si="282">IF(AND((Z34&gt;0),(Z33&gt;0)),(Z34/Z33),"")</f>
        <v/>
      </c>
      <c r="AA36" s="61" t="s">
        <v>5</v>
      </c>
      <c r="AB36" s="71" t="str">
        <f t="shared" ref="AB36" si="283">IF(AND((AB34&gt;0),(AB33&gt;0)),(AB34/AB33),"")</f>
        <v/>
      </c>
      <c r="AC36" s="61" t="s">
        <v>5</v>
      </c>
      <c r="AD36" s="71" t="str">
        <f t="shared" ref="AD36" si="284">IF(AND((AD34&gt;0),(AD33&gt;0)),(AD34/AD33),"")</f>
        <v/>
      </c>
      <c r="AE36" s="61" t="s">
        <v>5</v>
      </c>
      <c r="AF36" s="71" t="str">
        <f>IF(AND((AF34&gt;0),(AF33&gt;0)),(AF34/AF33),"")</f>
        <v/>
      </c>
      <c r="AG36" s="61" t="s">
        <v>5</v>
      </c>
      <c r="AH36" s="71" t="str">
        <f t="shared" ref="AH36" si="285">IF(AND((AH34&gt;0),(AH33&gt;0)),(AH34/AH33),"")</f>
        <v/>
      </c>
      <c r="AI36" s="61" t="s">
        <v>5</v>
      </c>
      <c r="AJ36" s="71" t="str">
        <f t="shared" ref="AJ36" si="286">IF(AND((AJ34&gt;0),(AJ33&gt;0)),(AJ34/AJ33),"")</f>
        <v/>
      </c>
      <c r="AK36" s="61" t="s">
        <v>5</v>
      </c>
      <c r="AL36" s="71" t="str">
        <f t="shared" ref="AL36" si="287">IF(AND((AL34&gt;0),(AL33&gt;0)),(AL34/AL33),"")</f>
        <v/>
      </c>
      <c r="AM36" s="61" t="s">
        <v>5</v>
      </c>
      <c r="AN36" s="71" t="str">
        <f t="shared" ref="AN36" si="288">IF(AND((AN34&gt;0),(AN33&gt;0)),(AN34/AN33),"")</f>
        <v/>
      </c>
      <c r="AO36" s="61" t="s">
        <v>5</v>
      </c>
      <c r="AP36" s="71" t="str">
        <f t="shared" ref="AP36" si="289">IF(AND((AP34&gt;0),(AP33&gt;0)),(AP34/AP33),"")</f>
        <v/>
      </c>
      <c r="AQ36" s="61" t="s">
        <v>5</v>
      </c>
      <c r="AR36" s="71" t="str">
        <f t="shared" ref="AR36" si="290">IF(AND((AR34&gt;0),(AR33&gt;0)),(AR34/AR33),"")</f>
        <v/>
      </c>
      <c r="AS36" s="61" t="s">
        <v>5</v>
      </c>
      <c r="AT36" s="71" t="str">
        <f t="shared" ref="AT36" si="291">IF(AND((AT34&gt;0),(AT33&gt;0)),(AT34/AT33),"")</f>
        <v/>
      </c>
      <c r="AU36" s="61" t="s">
        <v>5</v>
      </c>
      <c r="AV36" s="71" t="str">
        <f t="shared" ref="AV36" si="292">IF(AND((AV34&gt;0),(AV33&gt;0)),(AV34/AV33),"")</f>
        <v/>
      </c>
      <c r="AW36" s="61" t="s">
        <v>5</v>
      </c>
      <c r="AX36" s="71" t="str">
        <f t="shared" ref="AX36" si="293">IF(AND((AX34&gt;0),(AX33&gt;0)),(AX34/AX33),"")</f>
        <v/>
      </c>
      <c r="AY36" s="61" t="s">
        <v>5</v>
      </c>
      <c r="AZ36" s="71" t="str">
        <f t="shared" ref="AZ36" si="294">IF(AND((AZ34&gt;0),(AZ33&gt;0)),(AZ34/AZ33),"")</f>
        <v/>
      </c>
      <c r="BA36" s="61" t="s">
        <v>5</v>
      </c>
      <c r="BB36" s="71" t="str">
        <f t="shared" ref="BB36" si="295">IF(AND((BB34&gt;0),(BB33&gt;0)),(BB34/BB33),"")</f>
        <v/>
      </c>
      <c r="BC36" s="61" t="s">
        <v>5</v>
      </c>
      <c r="BD36" s="71" t="str">
        <f t="shared" ref="BD36" si="296">IF(AND((BD34&gt;0),(BD33&gt;0)),(BD34/BD33),"")</f>
        <v/>
      </c>
      <c r="BE36" s="61" t="s">
        <v>5</v>
      </c>
      <c r="BF36" s="71" t="str">
        <f t="shared" ref="BF36" si="297">IF(AND((BF34&gt;0),(BF33&gt;0)),(BF34/BF33),"")</f>
        <v/>
      </c>
      <c r="BG36" s="61" t="s">
        <v>5</v>
      </c>
      <c r="BH36" s="71" t="str">
        <f t="shared" ref="BH36" si="298">IF(AND((BH34&gt;0),(BH33&gt;0)),(BH34/BH33),"")</f>
        <v/>
      </c>
      <c r="BI36" s="61" t="s">
        <v>5</v>
      </c>
      <c r="BK36" s="18" t="str">
        <f t="shared" si="0"/>
        <v xml:space="preserve">     External branches length ratio</v>
      </c>
      <c r="BL36" s="11">
        <f t="shared" si="1"/>
        <v>0</v>
      </c>
      <c r="BM36" s="24" t="str">
        <f t="shared" si="2"/>
        <v/>
      </c>
      <c r="BN36" s="25" t="str">
        <f t="shared" si="3"/>
        <v>?</v>
      </c>
      <c r="BO36" s="26" t="str">
        <f t="shared" si="4"/>
        <v/>
      </c>
      <c r="BP36" s="117" t="str">
        <f t="shared" si="5"/>
        <v/>
      </c>
      <c r="BQ36" s="118" t="s">
        <v>5</v>
      </c>
      <c r="BR36" s="119" t="str">
        <f t="shared" si="7"/>
        <v/>
      </c>
      <c r="BS36" s="53" t="str">
        <f t="shared" si="8"/>
        <v>?</v>
      </c>
      <c r="BT36" s="120" t="s">
        <v>5</v>
      </c>
      <c r="BU36" s="25" t="str">
        <f t="shared" si="9"/>
        <v>?</v>
      </c>
      <c r="BV36" s="121" t="s">
        <v>5</v>
      </c>
      <c r="BW36" s="25" t="str">
        <f t="shared" si="10"/>
        <v>?</v>
      </c>
      <c r="BX36" s="118" t="s">
        <v>5</v>
      </c>
    </row>
    <row r="37" spans="1:76" x14ac:dyDescent="0.2">
      <c r="A37" s="27" t="s">
        <v>29</v>
      </c>
      <c r="B37" s="108"/>
      <c r="C37" s="109" t="str">
        <f t="shared" si="241"/>
        <v/>
      </c>
      <c r="D37" s="17"/>
      <c r="E37" s="61" t="str">
        <f t="shared" ref="E37:E39" si="299">IF(AND((D37&gt;0),(D$7&gt;0)),(D37/D$7*100),"")</f>
        <v/>
      </c>
      <c r="F37" s="17"/>
      <c r="G37" s="61" t="str">
        <f t="shared" ref="G37:G39" si="300">IF(AND((F37&gt;0),(F$7&gt;0)),(F37/F$7*100),"")</f>
        <v/>
      </c>
      <c r="H37" s="17"/>
      <c r="I37" s="61" t="str">
        <f t="shared" ref="I37:I39" si="301">IF(AND((H37&gt;0),(H$7&gt;0)),(H37/H$7*100),"")</f>
        <v/>
      </c>
      <c r="J37" s="17"/>
      <c r="K37" s="61" t="str">
        <f t="shared" ref="K37:K39" si="302">IF(AND((J37&gt;0),(J$7&gt;0)),(J37/J$7*100),"")</f>
        <v/>
      </c>
      <c r="L37" s="17"/>
      <c r="M37" s="61" t="str">
        <f t="shared" ref="M37:M39" si="303">IF(AND((L37&gt;0),(L$7&gt;0)),(L37/L$7*100),"")</f>
        <v/>
      </c>
      <c r="N37" s="17"/>
      <c r="O37" s="61" t="str">
        <f t="shared" ref="O37:O39" si="304">IF(AND((N37&gt;0),(N$7&gt;0)),(N37/N$7*100),"")</f>
        <v/>
      </c>
      <c r="P37" s="17"/>
      <c r="Q37" s="61" t="str">
        <f t="shared" ref="Q37:Q39" si="305">IF(AND((P37&gt;0),(P$7&gt;0)),(P37/P$7*100),"")</f>
        <v/>
      </c>
      <c r="R37" s="17"/>
      <c r="S37" s="61" t="str">
        <f t="shared" ref="S37:S39" si="306">IF(AND((R37&gt;0),(R$7&gt;0)),(R37/R$7*100),"")</f>
        <v/>
      </c>
      <c r="T37" s="17"/>
      <c r="U37" s="61" t="str">
        <f t="shared" ref="U37:U39" si="307">IF(AND((T37&gt;0),(T$7&gt;0)),(T37/T$7*100),"")</f>
        <v/>
      </c>
      <c r="V37" s="17"/>
      <c r="W37" s="61" t="str">
        <f t="shared" ref="W37:W39" si="308">IF(AND((V37&gt;0),(V$7&gt;0)),(V37/V$7*100),"")</f>
        <v/>
      </c>
      <c r="X37" s="17"/>
      <c r="Y37" s="61" t="str">
        <f t="shared" ref="Y37:Y39" si="309">IF(AND((X37&gt;0),(X$7&gt;0)),(X37/X$7*100),"")</f>
        <v/>
      </c>
      <c r="Z37" s="17"/>
      <c r="AA37" s="61" t="str">
        <f t="shared" ref="AA37:AA39" si="310">IF(AND((Z37&gt;0),(Z$7&gt;0)),(Z37/Z$7*100),"")</f>
        <v/>
      </c>
      <c r="AB37" s="17"/>
      <c r="AC37" s="61" t="str">
        <f t="shared" ref="AC37:AC39" si="311">IF(AND((AB37&gt;0),(AB$7&gt;0)),(AB37/AB$7*100),"")</f>
        <v/>
      </c>
      <c r="AD37" s="17"/>
      <c r="AE37" s="61" t="str">
        <f t="shared" ref="AE37:AE39" si="312">IF(AND((AD37&gt;0),(AD$7&gt;0)),(AD37/AD$7*100),"")</f>
        <v/>
      </c>
      <c r="AF37" s="17"/>
      <c r="AG37" s="61" t="str">
        <f t="shared" ref="AG37:AG39" si="313">IF(AND((AF37&gt;0),(AF$7&gt;0)),(AF37/AF$7*100),"")</f>
        <v/>
      </c>
      <c r="AH37" s="17"/>
      <c r="AI37" s="61" t="str">
        <f t="shared" ref="AI37:AI39" si="314">IF(AND((AH37&gt;0),(AH$7&gt;0)),(AH37/AH$7*100),"")</f>
        <v/>
      </c>
      <c r="AJ37" s="17"/>
      <c r="AK37" s="61" t="str">
        <f t="shared" ref="AK37:AK39" si="315">IF(AND((AJ37&gt;0),(AJ$7&gt;0)),(AJ37/AJ$7*100),"")</f>
        <v/>
      </c>
      <c r="AL37" s="17"/>
      <c r="AM37" s="61" t="str">
        <f t="shared" ref="AM37:AM39" si="316">IF(AND((AL37&gt;0),(AL$7&gt;0)),(AL37/AL$7*100),"")</f>
        <v/>
      </c>
      <c r="AN37" s="17"/>
      <c r="AO37" s="61" t="str">
        <f t="shared" ref="AO37:AO39" si="317">IF(AND((AN37&gt;0),(AN$7&gt;0)),(AN37/AN$7*100),"")</f>
        <v/>
      </c>
      <c r="AP37" s="17"/>
      <c r="AQ37" s="61" t="str">
        <f t="shared" ref="AQ37:AQ39" si="318">IF(AND((AP37&gt;0),(AP$7&gt;0)),(AP37/AP$7*100),"")</f>
        <v/>
      </c>
      <c r="AR37" s="17"/>
      <c r="AS37" s="61" t="str">
        <f t="shared" ref="AS37:AS39" si="319">IF(AND((AR37&gt;0),(AR$7&gt;0)),(AR37/AR$7*100),"")</f>
        <v/>
      </c>
      <c r="AT37" s="17"/>
      <c r="AU37" s="61" t="str">
        <f t="shared" ref="AU37:AU39" si="320">IF(AND((AT37&gt;0),(AT$7&gt;0)),(AT37/AT$7*100),"")</f>
        <v/>
      </c>
      <c r="AV37" s="17"/>
      <c r="AW37" s="61" t="str">
        <f t="shared" ref="AW37:AW39" si="321">IF(AND((AV37&gt;0),(AV$7&gt;0)),(AV37/AV$7*100),"")</f>
        <v/>
      </c>
      <c r="AX37" s="17"/>
      <c r="AY37" s="61" t="str">
        <f t="shared" ref="AY37:AY39" si="322">IF(AND((AX37&gt;0),(AX$7&gt;0)),(AX37/AX$7*100),"")</f>
        <v/>
      </c>
      <c r="AZ37" s="17"/>
      <c r="BA37" s="61" t="str">
        <f t="shared" ref="BA37:BA39" si="323">IF(AND((AZ37&gt;0),(AZ$7&gt;0)),(AZ37/AZ$7*100),"")</f>
        <v/>
      </c>
      <c r="BB37" s="17"/>
      <c r="BC37" s="61" t="str">
        <f t="shared" ref="BC37:BC39" si="324">IF(AND((BB37&gt;0),(BB$7&gt;0)),(BB37/BB$7*100),"")</f>
        <v/>
      </c>
      <c r="BD37" s="17"/>
      <c r="BE37" s="61" t="str">
        <f t="shared" ref="BE37:BE39" si="325">IF(AND((BD37&gt;0),(BD$7&gt;0)),(BD37/BD$7*100),"")</f>
        <v/>
      </c>
      <c r="BF37" s="17"/>
      <c r="BG37" s="61" t="str">
        <f t="shared" ref="BG37:BG39" si="326">IF(AND((BF37&gt;0),(BF$7&gt;0)),(BF37/BF$7*100),"")</f>
        <v/>
      </c>
      <c r="BH37" s="17"/>
      <c r="BI37" s="61" t="str">
        <f t="shared" ref="BI37:BI39" si="327">IF(AND((BH37&gt;0),(BH$7&gt;0)),(BH37/BH$7*100),"")</f>
        <v/>
      </c>
      <c r="BK37" s="18" t="str">
        <f t="shared" si="0"/>
        <v xml:space="preserve">     Internal primary branch</v>
      </c>
      <c r="BL37" s="11">
        <f t="shared" si="1"/>
        <v>0</v>
      </c>
      <c r="BM37" s="4" t="str">
        <f t="shared" si="2"/>
        <v/>
      </c>
      <c r="BN37" s="40" t="str">
        <f t="shared" si="3"/>
        <v>?</v>
      </c>
      <c r="BO37" s="6" t="str">
        <f t="shared" si="4"/>
        <v/>
      </c>
      <c r="BP37" s="51" t="str">
        <f t="shared" si="5"/>
        <v/>
      </c>
      <c r="BQ37" s="7" t="str">
        <f t="shared" si="6"/>
        <v>?</v>
      </c>
      <c r="BR37" s="52" t="str">
        <f t="shared" si="7"/>
        <v/>
      </c>
      <c r="BS37" s="46" t="str">
        <f t="shared" si="8"/>
        <v>?</v>
      </c>
      <c r="BT37" s="8" t="str">
        <f t="shared" si="8"/>
        <v>?</v>
      </c>
      <c r="BU37" s="5" t="str">
        <f t="shared" si="9"/>
        <v>?</v>
      </c>
      <c r="BV37" s="9" t="str">
        <f t="shared" si="9"/>
        <v>?</v>
      </c>
      <c r="BW37" s="5" t="str">
        <f t="shared" si="10"/>
        <v>?</v>
      </c>
      <c r="BX37" s="7" t="str">
        <f t="shared" si="10"/>
        <v>?</v>
      </c>
    </row>
    <row r="38" spans="1:76" x14ac:dyDescent="0.2">
      <c r="A38" s="27" t="s">
        <v>30</v>
      </c>
      <c r="B38" s="108"/>
      <c r="C38" s="109" t="str">
        <f t="shared" si="241"/>
        <v/>
      </c>
      <c r="D38" s="17"/>
      <c r="E38" s="61" t="str">
        <f t="shared" si="299"/>
        <v/>
      </c>
      <c r="F38" s="17"/>
      <c r="G38" s="61" t="str">
        <f t="shared" si="300"/>
        <v/>
      </c>
      <c r="H38" s="17"/>
      <c r="I38" s="61" t="str">
        <f t="shared" si="301"/>
        <v/>
      </c>
      <c r="J38" s="17"/>
      <c r="K38" s="61" t="str">
        <f t="shared" si="302"/>
        <v/>
      </c>
      <c r="L38" s="17"/>
      <c r="M38" s="61" t="str">
        <f t="shared" si="303"/>
        <v/>
      </c>
      <c r="N38" s="17"/>
      <c r="O38" s="61" t="str">
        <f t="shared" si="304"/>
        <v/>
      </c>
      <c r="P38" s="17"/>
      <c r="Q38" s="61" t="str">
        <f t="shared" si="305"/>
        <v/>
      </c>
      <c r="R38" s="17"/>
      <c r="S38" s="61" t="str">
        <f t="shared" si="306"/>
        <v/>
      </c>
      <c r="T38" s="17"/>
      <c r="U38" s="61" t="str">
        <f t="shared" si="307"/>
        <v/>
      </c>
      <c r="V38" s="17"/>
      <c r="W38" s="61" t="str">
        <f t="shared" si="308"/>
        <v/>
      </c>
      <c r="X38" s="17"/>
      <c r="Y38" s="61" t="str">
        <f t="shared" si="309"/>
        <v/>
      </c>
      <c r="Z38" s="17"/>
      <c r="AA38" s="61" t="str">
        <f t="shared" si="310"/>
        <v/>
      </c>
      <c r="AB38" s="17"/>
      <c r="AC38" s="61" t="str">
        <f t="shared" si="311"/>
        <v/>
      </c>
      <c r="AD38" s="17"/>
      <c r="AE38" s="61" t="str">
        <f t="shared" si="312"/>
        <v/>
      </c>
      <c r="AF38" s="17"/>
      <c r="AG38" s="61" t="str">
        <f t="shared" si="313"/>
        <v/>
      </c>
      <c r="AH38" s="17"/>
      <c r="AI38" s="61" t="str">
        <f t="shared" si="314"/>
        <v/>
      </c>
      <c r="AJ38" s="17"/>
      <c r="AK38" s="61" t="str">
        <f t="shared" si="315"/>
        <v/>
      </c>
      <c r="AL38" s="17"/>
      <c r="AM38" s="61" t="str">
        <f t="shared" si="316"/>
        <v/>
      </c>
      <c r="AN38" s="17"/>
      <c r="AO38" s="61" t="str">
        <f t="shared" si="317"/>
        <v/>
      </c>
      <c r="AP38" s="17"/>
      <c r="AQ38" s="61" t="str">
        <f t="shared" si="318"/>
        <v/>
      </c>
      <c r="AR38" s="17"/>
      <c r="AS38" s="61" t="str">
        <f t="shared" si="319"/>
        <v/>
      </c>
      <c r="AT38" s="17"/>
      <c r="AU38" s="61" t="str">
        <f t="shared" si="320"/>
        <v/>
      </c>
      <c r="AV38" s="17"/>
      <c r="AW38" s="61" t="str">
        <f t="shared" si="321"/>
        <v/>
      </c>
      <c r="AX38" s="17"/>
      <c r="AY38" s="61" t="str">
        <f t="shared" si="322"/>
        <v/>
      </c>
      <c r="AZ38" s="17"/>
      <c r="BA38" s="61" t="str">
        <f t="shared" si="323"/>
        <v/>
      </c>
      <c r="BB38" s="17"/>
      <c r="BC38" s="61" t="str">
        <f t="shared" si="324"/>
        <v/>
      </c>
      <c r="BD38" s="17"/>
      <c r="BE38" s="61" t="str">
        <f t="shared" si="325"/>
        <v/>
      </c>
      <c r="BF38" s="17"/>
      <c r="BG38" s="61" t="str">
        <f t="shared" si="326"/>
        <v/>
      </c>
      <c r="BH38" s="17"/>
      <c r="BI38" s="61" t="str">
        <f t="shared" si="327"/>
        <v/>
      </c>
      <c r="BK38" s="18" t="str">
        <f t="shared" si="0"/>
        <v xml:space="preserve">     Internal base + secondary branch</v>
      </c>
      <c r="BL38" s="11">
        <f t="shared" si="1"/>
        <v>0</v>
      </c>
      <c r="BM38" s="4" t="str">
        <f t="shared" si="2"/>
        <v/>
      </c>
      <c r="BN38" s="40" t="str">
        <f t="shared" si="3"/>
        <v>?</v>
      </c>
      <c r="BO38" s="6" t="str">
        <f t="shared" si="4"/>
        <v/>
      </c>
      <c r="BP38" s="51" t="str">
        <f t="shared" si="5"/>
        <v/>
      </c>
      <c r="BQ38" s="7" t="str">
        <f t="shared" si="6"/>
        <v>?</v>
      </c>
      <c r="BR38" s="52" t="str">
        <f t="shared" si="7"/>
        <v/>
      </c>
      <c r="BS38" s="46" t="str">
        <f t="shared" si="8"/>
        <v>?</v>
      </c>
      <c r="BT38" s="8" t="str">
        <f t="shared" si="8"/>
        <v>?</v>
      </c>
      <c r="BU38" s="5" t="str">
        <f t="shared" si="9"/>
        <v>?</v>
      </c>
      <c r="BV38" s="9" t="str">
        <f t="shared" si="9"/>
        <v>?</v>
      </c>
      <c r="BW38" s="5" t="str">
        <f t="shared" si="10"/>
        <v>?</v>
      </c>
      <c r="BX38" s="7" t="str">
        <f t="shared" si="10"/>
        <v>?</v>
      </c>
    </row>
    <row r="39" spans="1:76" x14ac:dyDescent="0.2">
      <c r="A39" s="27" t="s">
        <v>31</v>
      </c>
      <c r="B39" s="108"/>
      <c r="C39" s="109" t="str">
        <f t="shared" si="241"/>
        <v/>
      </c>
      <c r="D39" s="17"/>
      <c r="E39" s="61" t="str">
        <f t="shared" si="299"/>
        <v/>
      </c>
      <c r="F39" s="17"/>
      <c r="G39" s="61" t="str">
        <f t="shared" si="300"/>
        <v/>
      </c>
      <c r="H39" s="17"/>
      <c r="I39" s="61" t="str">
        <f t="shared" si="301"/>
        <v/>
      </c>
      <c r="J39" s="17"/>
      <c r="K39" s="61" t="str">
        <f t="shared" si="302"/>
        <v/>
      </c>
      <c r="L39" s="17"/>
      <c r="M39" s="61" t="str">
        <f t="shared" si="303"/>
        <v/>
      </c>
      <c r="N39" s="17"/>
      <c r="O39" s="61" t="str">
        <f t="shared" si="304"/>
        <v/>
      </c>
      <c r="P39" s="17"/>
      <c r="Q39" s="61" t="str">
        <f t="shared" si="305"/>
        <v/>
      </c>
      <c r="R39" s="17"/>
      <c r="S39" s="61" t="str">
        <f t="shared" si="306"/>
        <v/>
      </c>
      <c r="T39" s="17"/>
      <c r="U39" s="61" t="str">
        <f t="shared" si="307"/>
        <v/>
      </c>
      <c r="V39" s="17"/>
      <c r="W39" s="61" t="str">
        <f t="shared" si="308"/>
        <v/>
      </c>
      <c r="X39" s="17"/>
      <c r="Y39" s="61" t="str">
        <f t="shared" si="309"/>
        <v/>
      </c>
      <c r="Z39" s="17"/>
      <c r="AA39" s="61" t="str">
        <f t="shared" si="310"/>
        <v/>
      </c>
      <c r="AB39" s="17"/>
      <c r="AC39" s="61" t="str">
        <f t="shared" si="311"/>
        <v/>
      </c>
      <c r="AD39" s="17"/>
      <c r="AE39" s="61" t="str">
        <f t="shared" si="312"/>
        <v/>
      </c>
      <c r="AF39" s="17"/>
      <c r="AG39" s="61" t="str">
        <f t="shared" si="313"/>
        <v/>
      </c>
      <c r="AH39" s="17"/>
      <c r="AI39" s="61" t="str">
        <f t="shared" si="314"/>
        <v/>
      </c>
      <c r="AJ39" s="17"/>
      <c r="AK39" s="61" t="str">
        <f t="shared" si="315"/>
        <v/>
      </c>
      <c r="AL39" s="17"/>
      <c r="AM39" s="61" t="str">
        <f t="shared" si="316"/>
        <v/>
      </c>
      <c r="AN39" s="17"/>
      <c r="AO39" s="61" t="str">
        <f t="shared" si="317"/>
        <v/>
      </c>
      <c r="AP39" s="17"/>
      <c r="AQ39" s="61" t="str">
        <f t="shared" si="318"/>
        <v/>
      </c>
      <c r="AR39" s="17"/>
      <c r="AS39" s="61" t="str">
        <f t="shared" si="319"/>
        <v/>
      </c>
      <c r="AT39" s="17"/>
      <c r="AU39" s="61" t="str">
        <f t="shared" si="320"/>
        <v/>
      </c>
      <c r="AV39" s="17"/>
      <c r="AW39" s="61" t="str">
        <f t="shared" si="321"/>
        <v/>
      </c>
      <c r="AX39" s="17"/>
      <c r="AY39" s="61" t="str">
        <f t="shared" si="322"/>
        <v/>
      </c>
      <c r="AZ39" s="17"/>
      <c r="BA39" s="61" t="str">
        <f t="shared" si="323"/>
        <v/>
      </c>
      <c r="BB39" s="17"/>
      <c r="BC39" s="61" t="str">
        <f t="shared" si="324"/>
        <v/>
      </c>
      <c r="BD39" s="17"/>
      <c r="BE39" s="61" t="str">
        <f t="shared" si="325"/>
        <v/>
      </c>
      <c r="BF39" s="17"/>
      <c r="BG39" s="61" t="str">
        <f t="shared" si="326"/>
        <v/>
      </c>
      <c r="BH39" s="17"/>
      <c r="BI39" s="61" t="str">
        <f t="shared" si="327"/>
        <v/>
      </c>
      <c r="BK39" s="18" t="str">
        <f t="shared" si="0"/>
        <v xml:space="preserve">     Internal spur</v>
      </c>
      <c r="BL39" s="11">
        <f t="shared" si="1"/>
        <v>0</v>
      </c>
      <c r="BM39" s="4" t="str">
        <f t="shared" si="2"/>
        <v/>
      </c>
      <c r="BN39" s="40" t="str">
        <f t="shared" si="3"/>
        <v>?</v>
      </c>
      <c r="BO39" s="6" t="str">
        <f t="shared" si="4"/>
        <v/>
      </c>
      <c r="BP39" s="51" t="str">
        <f t="shared" si="5"/>
        <v/>
      </c>
      <c r="BQ39" s="7" t="str">
        <f t="shared" si="6"/>
        <v>?</v>
      </c>
      <c r="BR39" s="52" t="str">
        <f t="shared" si="7"/>
        <v/>
      </c>
      <c r="BS39" s="46" t="str">
        <f t="shared" si="8"/>
        <v>?</v>
      </c>
      <c r="BT39" s="8" t="str">
        <f t="shared" si="8"/>
        <v>?</v>
      </c>
      <c r="BU39" s="5" t="str">
        <f t="shared" si="9"/>
        <v>?</v>
      </c>
      <c r="BV39" s="9" t="str">
        <f t="shared" si="9"/>
        <v>?</v>
      </c>
      <c r="BW39" s="5" t="str">
        <f t="shared" si="10"/>
        <v>?</v>
      </c>
      <c r="BX39" s="7" t="str">
        <f t="shared" si="10"/>
        <v>?</v>
      </c>
    </row>
    <row r="40" spans="1:76" x14ac:dyDescent="0.2">
      <c r="A40" s="27" t="s">
        <v>83</v>
      </c>
      <c r="B40" s="110" t="str">
        <f>IF(AND((B38&gt;0),(B37&gt;0)),(B38/B37),"")</f>
        <v/>
      </c>
      <c r="C40" s="109" t="s">
        <v>5</v>
      </c>
      <c r="D40" s="71" t="str">
        <f t="shared" ref="D40" si="328">IF(AND((D38&gt;0),(D37&gt;0)),(D38/D37),"")</f>
        <v/>
      </c>
      <c r="E40" s="61" t="s">
        <v>5</v>
      </c>
      <c r="F40" s="71" t="str">
        <f t="shared" ref="F40" si="329">IF(AND((F38&gt;0),(F37&gt;0)),(F38/F37),"")</f>
        <v/>
      </c>
      <c r="G40" s="61" t="s">
        <v>5</v>
      </c>
      <c r="H40" s="71" t="str">
        <f t="shared" ref="H40" si="330">IF(AND((H38&gt;0),(H37&gt;0)),(H38/H37),"")</f>
        <v/>
      </c>
      <c r="I40" s="61" t="s">
        <v>5</v>
      </c>
      <c r="J40" s="71" t="str">
        <f t="shared" ref="J40" si="331">IF(AND((J38&gt;0),(J37&gt;0)),(J38/J37),"")</f>
        <v/>
      </c>
      <c r="K40" s="61" t="s">
        <v>5</v>
      </c>
      <c r="L40" s="71" t="str">
        <f t="shared" ref="L40" si="332">IF(AND((L38&gt;0),(L37&gt;0)),(L38/L37),"")</f>
        <v/>
      </c>
      <c r="M40" s="61" t="s">
        <v>5</v>
      </c>
      <c r="N40" s="71" t="str">
        <f t="shared" ref="N40" si="333">IF(AND((N38&gt;0),(N37&gt;0)),(N38/N37),"")</f>
        <v/>
      </c>
      <c r="O40" s="61" t="s">
        <v>5</v>
      </c>
      <c r="P40" s="71" t="str">
        <f t="shared" ref="P40" si="334">IF(AND((P38&gt;0),(P37&gt;0)),(P38/P37),"")</f>
        <v/>
      </c>
      <c r="Q40" s="61" t="s">
        <v>5</v>
      </c>
      <c r="R40" s="71" t="str">
        <f t="shared" ref="R40" si="335">IF(AND((R38&gt;0),(R37&gt;0)),(R38/R37),"")</f>
        <v/>
      </c>
      <c r="S40" s="61" t="s">
        <v>5</v>
      </c>
      <c r="T40" s="71" t="str">
        <f t="shared" ref="T40" si="336">IF(AND((T38&gt;0),(T37&gt;0)),(T38/T37),"")</f>
        <v/>
      </c>
      <c r="U40" s="61" t="s">
        <v>5</v>
      </c>
      <c r="V40" s="71" t="str">
        <f t="shared" ref="V40" si="337">IF(AND((V38&gt;0),(V37&gt;0)),(V38/V37),"")</f>
        <v/>
      </c>
      <c r="W40" s="61" t="s">
        <v>5</v>
      </c>
      <c r="X40" s="71" t="str">
        <f t="shared" ref="X40" si="338">IF(AND((X38&gt;0),(X37&gt;0)),(X38/X37),"")</f>
        <v/>
      </c>
      <c r="Y40" s="61" t="s">
        <v>5</v>
      </c>
      <c r="Z40" s="71" t="str">
        <f t="shared" ref="Z40" si="339">IF(AND((Z38&gt;0),(Z37&gt;0)),(Z38/Z37),"")</f>
        <v/>
      </c>
      <c r="AA40" s="61" t="s">
        <v>5</v>
      </c>
      <c r="AB40" s="71" t="str">
        <f t="shared" ref="AB40" si="340">IF(AND((AB38&gt;0),(AB37&gt;0)),(AB38/AB37),"")</f>
        <v/>
      </c>
      <c r="AC40" s="61" t="s">
        <v>5</v>
      </c>
      <c r="AD40" s="71" t="str">
        <f t="shared" ref="AD40" si="341">IF(AND((AD38&gt;0),(AD37&gt;0)),(AD38/AD37),"")</f>
        <v/>
      </c>
      <c r="AE40" s="61" t="s">
        <v>5</v>
      </c>
      <c r="AF40" s="71" t="str">
        <f>IF(AND((AF38&gt;0),(AF37&gt;0)),(AF38/AF37),"")</f>
        <v/>
      </c>
      <c r="AG40" s="61" t="s">
        <v>5</v>
      </c>
      <c r="AH40" s="71" t="str">
        <f t="shared" ref="AH40" si="342">IF(AND((AH38&gt;0),(AH37&gt;0)),(AH38/AH37),"")</f>
        <v/>
      </c>
      <c r="AI40" s="61" t="s">
        <v>5</v>
      </c>
      <c r="AJ40" s="71" t="str">
        <f t="shared" ref="AJ40" si="343">IF(AND((AJ38&gt;0),(AJ37&gt;0)),(AJ38/AJ37),"")</f>
        <v/>
      </c>
      <c r="AK40" s="61" t="s">
        <v>5</v>
      </c>
      <c r="AL40" s="71" t="str">
        <f t="shared" ref="AL40" si="344">IF(AND((AL38&gt;0),(AL37&gt;0)),(AL38/AL37),"")</f>
        <v/>
      </c>
      <c r="AM40" s="61" t="s">
        <v>5</v>
      </c>
      <c r="AN40" s="71" t="str">
        <f t="shared" ref="AN40" si="345">IF(AND((AN38&gt;0),(AN37&gt;0)),(AN38/AN37),"")</f>
        <v/>
      </c>
      <c r="AO40" s="61" t="s">
        <v>5</v>
      </c>
      <c r="AP40" s="71" t="str">
        <f t="shared" ref="AP40" si="346">IF(AND((AP38&gt;0),(AP37&gt;0)),(AP38/AP37),"")</f>
        <v/>
      </c>
      <c r="AQ40" s="61" t="s">
        <v>5</v>
      </c>
      <c r="AR40" s="71" t="str">
        <f t="shared" ref="AR40" si="347">IF(AND((AR38&gt;0),(AR37&gt;0)),(AR38/AR37),"")</f>
        <v/>
      </c>
      <c r="AS40" s="61" t="s">
        <v>5</v>
      </c>
      <c r="AT40" s="71" t="str">
        <f t="shared" ref="AT40" si="348">IF(AND((AT38&gt;0),(AT37&gt;0)),(AT38/AT37),"")</f>
        <v/>
      </c>
      <c r="AU40" s="61" t="s">
        <v>5</v>
      </c>
      <c r="AV40" s="71" t="str">
        <f t="shared" ref="AV40" si="349">IF(AND((AV38&gt;0),(AV37&gt;0)),(AV38/AV37),"")</f>
        <v/>
      </c>
      <c r="AW40" s="61" t="s">
        <v>5</v>
      </c>
      <c r="AX40" s="71" t="str">
        <f t="shared" ref="AX40" si="350">IF(AND((AX38&gt;0),(AX37&gt;0)),(AX38/AX37),"")</f>
        <v/>
      </c>
      <c r="AY40" s="61" t="s">
        <v>5</v>
      </c>
      <c r="AZ40" s="71" t="str">
        <f t="shared" ref="AZ40" si="351">IF(AND((AZ38&gt;0),(AZ37&gt;0)),(AZ38/AZ37),"")</f>
        <v/>
      </c>
      <c r="BA40" s="61" t="s">
        <v>5</v>
      </c>
      <c r="BB40" s="71" t="str">
        <f t="shared" ref="BB40" si="352">IF(AND((BB38&gt;0),(BB37&gt;0)),(BB38/BB37),"")</f>
        <v/>
      </c>
      <c r="BC40" s="61" t="s">
        <v>5</v>
      </c>
      <c r="BD40" s="71" t="str">
        <f t="shared" ref="BD40" si="353">IF(AND((BD38&gt;0),(BD37&gt;0)),(BD38/BD37),"")</f>
        <v/>
      </c>
      <c r="BE40" s="61" t="s">
        <v>5</v>
      </c>
      <c r="BF40" s="71" t="str">
        <f t="shared" ref="BF40" si="354">IF(AND((BF38&gt;0),(BF37&gt;0)),(BF38/BF37),"")</f>
        <v/>
      </c>
      <c r="BG40" s="61" t="s">
        <v>5</v>
      </c>
      <c r="BH40" s="71" t="str">
        <f t="shared" ref="BH40" si="355">IF(AND((BH38&gt;0),(BH37&gt;0)),(BH38/BH37),"")</f>
        <v/>
      </c>
      <c r="BI40" s="61" t="s">
        <v>5</v>
      </c>
      <c r="BK40" s="18" t="str">
        <f t="shared" si="0"/>
        <v xml:space="preserve">     Internal branches length ratio</v>
      </c>
      <c r="BL40" s="11">
        <f t="shared" si="1"/>
        <v>0</v>
      </c>
      <c r="BM40" s="24" t="str">
        <f t="shared" si="2"/>
        <v/>
      </c>
      <c r="BN40" s="25" t="str">
        <f t="shared" si="3"/>
        <v>?</v>
      </c>
      <c r="BO40" s="26" t="str">
        <f t="shared" si="4"/>
        <v/>
      </c>
      <c r="BP40" s="117" t="str">
        <f t="shared" si="5"/>
        <v/>
      </c>
      <c r="BQ40" s="118" t="s">
        <v>5</v>
      </c>
      <c r="BR40" s="119" t="str">
        <f t="shared" si="7"/>
        <v/>
      </c>
      <c r="BS40" s="53" t="str">
        <f t="shared" si="8"/>
        <v>?</v>
      </c>
      <c r="BT40" s="120" t="s">
        <v>5</v>
      </c>
      <c r="BU40" s="25" t="str">
        <f t="shared" si="9"/>
        <v>?</v>
      </c>
      <c r="BV40" s="121" t="s">
        <v>5</v>
      </c>
      <c r="BW40" s="25" t="str">
        <f t="shared" si="10"/>
        <v>?</v>
      </c>
      <c r="BX40" s="118" t="s">
        <v>5</v>
      </c>
    </row>
    <row r="41" spans="1:76" x14ac:dyDescent="0.2">
      <c r="A41" s="16" t="s">
        <v>25</v>
      </c>
      <c r="B41" s="91"/>
      <c r="C41" s="9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74"/>
      <c r="AF41" s="28"/>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74"/>
      <c r="BK41" s="18" t="str">
        <f t="shared" si="0"/>
        <v>Claw 4 lengths</v>
      </c>
      <c r="BL41" s="11"/>
      <c r="BM41" s="4"/>
      <c r="BN41" s="40"/>
      <c r="BO41" s="6"/>
      <c r="BP41" s="51"/>
      <c r="BQ41" s="7"/>
      <c r="BR41" s="52"/>
      <c r="BS41" s="46"/>
      <c r="BT41" s="8"/>
      <c r="BU41" s="5"/>
      <c r="BV41" s="9"/>
      <c r="BW41" s="5"/>
      <c r="BX41" s="7"/>
    </row>
    <row r="42" spans="1:76" x14ac:dyDescent="0.2">
      <c r="A42" s="27" t="s">
        <v>32</v>
      </c>
      <c r="B42" s="108"/>
      <c r="C42" s="109" t="str">
        <f t="shared" ref="C42:C48" si="356">IF(AND((B42&gt;0),(B$7&gt;0)),(B42/B$7*100),"")</f>
        <v/>
      </c>
      <c r="D42" s="17"/>
      <c r="E42" s="61" t="str">
        <f t="shared" ref="E42:E44" si="357">IF(AND((D42&gt;0),(D$7&gt;0)),(D42/D$7*100),"")</f>
        <v/>
      </c>
      <c r="F42" s="17"/>
      <c r="G42" s="61" t="str">
        <f t="shared" ref="G42:G44" si="358">IF(AND((F42&gt;0),(F$7&gt;0)),(F42/F$7*100),"")</f>
        <v/>
      </c>
      <c r="H42" s="17"/>
      <c r="I42" s="61" t="str">
        <f t="shared" ref="I42:I44" si="359">IF(AND((H42&gt;0),(H$7&gt;0)),(H42/H$7*100),"")</f>
        <v/>
      </c>
      <c r="J42" s="17"/>
      <c r="K42" s="61" t="str">
        <f t="shared" ref="K42:K44" si="360">IF(AND((J42&gt;0),(J$7&gt;0)),(J42/J$7*100),"")</f>
        <v/>
      </c>
      <c r="L42" s="17"/>
      <c r="M42" s="61" t="str">
        <f t="shared" ref="M42:M44" si="361">IF(AND((L42&gt;0),(L$7&gt;0)),(L42/L$7*100),"")</f>
        <v/>
      </c>
      <c r="N42" s="17"/>
      <c r="O42" s="61" t="str">
        <f t="shared" ref="O42:O44" si="362">IF(AND((N42&gt;0),(N$7&gt;0)),(N42/N$7*100),"")</f>
        <v/>
      </c>
      <c r="P42" s="17"/>
      <c r="Q42" s="61" t="str">
        <f t="shared" ref="Q42:Q44" si="363">IF(AND((P42&gt;0),(P$7&gt;0)),(P42/P$7*100),"")</f>
        <v/>
      </c>
      <c r="R42" s="17"/>
      <c r="S42" s="61" t="str">
        <f t="shared" ref="S42:S44" si="364">IF(AND((R42&gt;0),(R$7&gt;0)),(R42/R$7*100),"")</f>
        <v/>
      </c>
      <c r="T42" s="17"/>
      <c r="U42" s="61" t="str">
        <f t="shared" ref="U42:U44" si="365">IF(AND((T42&gt;0),(T$7&gt;0)),(T42/T$7*100),"")</f>
        <v/>
      </c>
      <c r="V42" s="17"/>
      <c r="W42" s="61" t="str">
        <f t="shared" ref="W42:W44" si="366">IF(AND((V42&gt;0),(V$7&gt;0)),(V42/V$7*100),"")</f>
        <v/>
      </c>
      <c r="X42" s="17"/>
      <c r="Y42" s="61" t="str">
        <f t="shared" ref="Y42:Y44" si="367">IF(AND((X42&gt;0),(X$7&gt;0)),(X42/X$7*100),"")</f>
        <v/>
      </c>
      <c r="Z42" s="17"/>
      <c r="AA42" s="61" t="str">
        <f t="shared" ref="AA42:AA44" si="368">IF(AND((Z42&gt;0),(Z$7&gt;0)),(Z42/Z$7*100),"")</f>
        <v/>
      </c>
      <c r="AB42" s="17"/>
      <c r="AC42" s="61" t="str">
        <f t="shared" ref="AC42:AC44" si="369">IF(AND((AB42&gt;0),(AB$7&gt;0)),(AB42/AB$7*100),"")</f>
        <v/>
      </c>
      <c r="AD42" s="17"/>
      <c r="AE42" s="61" t="str">
        <f t="shared" ref="AE42:AE44" si="370">IF(AND((AD42&gt;0),(AD$7&gt;0)),(AD42/AD$7*100),"")</f>
        <v/>
      </c>
      <c r="AF42" s="17"/>
      <c r="AG42" s="61" t="str">
        <f t="shared" ref="AG42:AG44" si="371">IF(AND((AF42&gt;0),(AF$7&gt;0)),(AF42/AF$7*100),"")</f>
        <v/>
      </c>
      <c r="AH42" s="17"/>
      <c r="AI42" s="61" t="str">
        <f t="shared" ref="AI42:AI44" si="372">IF(AND((AH42&gt;0),(AH$7&gt;0)),(AH42/AH$7*100),"")</f>
        <v/>
      </c>
      <c r="AJ42" s="17"/>
      <c r="AK42" s="61" t="str">
        <f t="shared" ref="AK42:AK44" si="373">IF(AND((AJ42&gt;0),(AJ$7&gt;0)),(AJ42/AJ$7*100),"")</f>
        <v/>
      </c>
      <c r="AL42" s="17"/>
      <c r="AM42" s="61" t="str">
        <f t="shared" ref="AM42:AM44" si="374">IF(AND((AL42&gt;0),(AL$7&gt;0)),(AL42/AL$7*100),"")</f>
        <v/>
      </c>
      <c r="AN42" s="17"/>
      <c r="AO42" s="61" t="str">
        <f t="shared" ref="AO42:AO44" si="375">IF(AND((AN42&gt;0),(AN$7&gt;0)),(AN42/AN$7*100),"")</f>
        <v/>
      </c>
      <c r="AP42" s="17"/>
      <c r="AQ42" s="61" t="str">
        <f t="shared" ref="AQ42:AQ44" si="376">IF(AND((AP42&gt;0),(AP$7&gt;0)),(AP42/AP$7*100),"")</f>
        <v/>
      </c>
      <c r="AR42" s="17"/>
      <c r="AS42" s="61" t="str">
        <f t="shared" ref="AS42:AS44" si="377">IF(AND((AR42&gt;0),(AR$7&gt;0)),(AR42/AR$7*100),"")</f>
        <v/>
      </c>
      <c r="AT42" s="17"/>
      <c r="AU42" s="61" t="str">
        <f t="shared" ref="AU42:AU44" si="378">IF(AND((AT42&gt;0),(AT$7&gt;0)),(AT42/AT$7*100),"")</f>
        <v/>
      </c>
      <c r="AV42" s="17"/>
      <c r="AW42" s="61" t="str">
        <f t="shared" ref="AW42:AW44" si="379">IF(AND((AV42&gt;0),(AV$7&gt;0)),(AV42/AV$7*100),"")</f>
        <v/>
      </c>
      <c r="AX42" s="17"/>
      <c r="AY42" s="61" t="str">
        <f t="shared" ref="AY42:AY44" si="380">IF(AND((AX42&gt;0),(AX$7&gt;0)),(AX42/AX$7*100),"")</f>
        <v/>
      </c>
      <c r="AZ42" s="17"/>
      <c r="BA42" s="61" t="str">
        <f t="shared" ref="BA42:BA44" si="381">IF(AND((AZ42&gt;0),(AZ$7&gt;0)),(AZ42/AZ$7*100),"")</f>
        <v/>
      </c>
      <c r="BB42" s="17"/>
      <c r="BC42" s="61" t="str">
        <f t="shared" ref="BC42:BC44" si="382">IF(AND((BB42&gt;0),(BB$7&gt;0)),(BB42/BB$7*100),"")</f>
        <v/>
      </c>
      <c r="BD42" s="17"/>
      <c r="BE42" s="61" t="str">
        <f t="shared" ref="BE42:BE44" si="383">IF(AND((BD42&gt;0),(BD$7&gt;0)),(BD42/BD$7*100),"")</f>
        <v/>
      </c>
      <c r="BF42" s="17"/>
      <c r="BG42" s="61" t="str">
        <f t="shared" ref="BG42:BG44" si="384">IF(AND((BF42&gt;0),(BF$7&gt;0)),(BF42/BF$7*100),"")</f>
        <v/>
      </c>
      <c r="BH42" s="17"/>
      <c r="BI42" s="61" t="str">
        <f t="shared" ref="BI42:BI44" si="385">IF(AND((BH42&gt;0),(BH$7&gt;0)),(BH42/BH$7*100),"")</f>
        <v/>
      </c>
      <c r="BK42" s="18" t="str">
        <f t="shared" si="0"/>
        <v xml:space="preserve">     Anterior primary branch</v>
      </c>
      <c r="BL42" s="11">
        <f t="shared" si="1"/>
        <v>0</v>
      </c>
      <c r="BM42" s="4" t="str">
        <f t="shared" si="2"/>
        <v/>
      </c>
      <c r="BN42" s="40" t="str">
        <f t="shared" si="3"/>
        <v>?</v>
      </c>
      <c r="BO42" s="6" t="str">
        <f t="shared" si="4"/>
        <v/>
      </c>
      <c r="BP42" s="51" t="str">
        <f t="shared" si="5"/>
        <v/>
      </c>
      <c r="BQ42" s="7" t="str">
        <f t="shared" si="6"/>
        <v>?</v>
      </c>
      <c r="BR42" s="52" t="str">
        <f t="shared" si="7"/>
        <v/>
      </c>
      <c r="BS42" s="46" t="str">
        <f t="shared" si="8"/>
        <v>?</v>
      </c>
      <c r="BT42" s="8" t="str">
        <f t="shared" si="8"/>
        <v>?</v>
      </c>
      <c r="BU42" s="5" t="str">
        <f t="shared" si="9"/>
        <v>?</v>
      </c>
      <c r="BV42" s="9" t="str">
        <f t="shared" si="9"/>
        <v>?</v>
      </c>
      <c r="BW42" s="5" t="str">
        <f t="shared" si="10"/>
        <v>?</v>
      </c>
      <c r="BX42" s="7" t="str">
        <f t="shared" si="10"/>
        <v>?</v>
      </c>
    </row>
    <row r="43" spans="1:76" x14ac:dyDescent="0.2">
      <c r="A43" s="27" t="s">
        <v>33</v>
      </c>
      <c r="B43" s="108"/>
      <c r="C43" s="109" t="str">
        <f t="shared" si="356"/>
        <v/>
      </c>
      <c r="D43" s="17"/>
      <c r="E43" s="61" t="str">
        <f t="shared" si="357"/>
        <v/>
      </c>
      <c r="F43" s="17"/>
      <c r="G43" s="61" t="str">
        <f t="shared" si="358"/>
        <v/>
      </c>
      <c r="H43" s="17"/>
      <c r="I43" s="61" t="str">
        <f t="shared" si="359"/>
        <v/>
      </c>
      <c r="J43" s="17"/>
      <c r="K43" s="61" t="str">
        <f t="shared" si="360"/>
        <v/>
      </c>
      <c r="L43" s="17"/>
      <c r="M43" s="61" t="str">
        <f t="shared" si="361"/>
        <v/>
      </c>
      <c r="N43" s="17"/>
      <c r="O43" s="61" t="str">
        <f t="shared" si="362"/>
        <v/>
      </c>
      <c r="P43" s="17"/>
      <c r="Q43" s="61" t="str">
        <f t="shared" si="363"/>
        <v/>
      </c>
      <c r="R43" s="17"/>
      <c r="S43" s="61" t="str">
        <f t="shared" si="364"/>
        <v/>
      </c>
      <c r="T43" s="17"/>
      <c r="U43" s="61" t="str">
        <f t="shared" si="365"/>
        <v/>
      </c>
      <c r="V43" s="17"/>
      <c r="W43" s="61" t="str">
        <f t="shared" si="366"/>
        <v/>
      </c>
      <c r="X43" s="17"/>
      <c r="Y43" s="61" t="str">
        <f t="shared" si="367"/>
        <v/>
      </c>
      <c r="Z43" s="17"/>
      <c r="AA43" s="61" t="str">
        <f t="shared" si="368"/>
        <v/>
      </c>
      <c r="AB43" s="17"/>
      <c r="AC43" s="61" t="str">
        <f t="shared" si="369"/>
        <v/>
      </c>
      <c r="AD43" s="17"/>
      <c r="AE43" s="61" t="str">
        <f t="shared" si="370"/>
        <v/>
      </c>
      <c r="AF43" s="17"/>
      <c r="AG43" s="61" t="str">
        <f t="shared" si="371"/>
        <v/>
      </c>
      <c r="AH43" s="17"/>
      <c r="AI43" s="61" t="str">
        <f t="shared" si="372"/>
        <v/>
      </c>
      <c r="AJ43" s="17"/>
      <c r="AK43" s="61" t="str">
        <f t="shared" si="373"/>
        <v/>
      </c>
      <c r="AL43" s="17"/>
      <c r="AM43" s="61" t="str">
        <f t="shared" si="374"/>
        <v/>
      </c>
      <c r="AN43" s="17"/>
      <c r="AO43" s="61" t="str">
        <f t="shared" si="375"/>
        <v/>
      </c>
      <c r="AP43" s="17"/>
      <c r="AQ43" s="61" t="str">
        <f t="shared" si="376"/>
        <v/>
      </c>
      <c r="AR43" s="17"/>
      <c r="AS43" s="61" t="str">
        <f t="shared" si="377"/>
        <v/>
      </c>
      <c r="AT43" s="17"/>
      <c r="AU43" s="61" t="str">
        <f t="shared" si="378"/>
        <v/>
      </c>
      <c r="AV43" s="17"/>
      <c r="AW43" s="61" t="str">
        <f t="shared" si="379"/>
        <v/>
      </c>
      <c r="AX43" s="17"/>
      <c r="AY43" s="61" t="str">
        <f t="shared" si="380"/>
        <v/>
      </c>
      <c r="AZ43" s="17"/>
      <c r="BA43" s="61" t="str">
        <f t="shared" si="381"/>
        <v/>
      </c>
      <c r="BB43" s="17"/>
      <c r="BC43" s="61" t="str">
        <f t="shared" si="382"/>
        <v/>
      </c>
      <c r="BD43" s="17"/>
      <c r="BE43" s="61" t="str">
        <f t="shared" si="383"/>
        <v/>
      </c>
      <c r="BF43" s="17"/>
      <c r="BG43" s="61" t="str">
        <f t="shared" si="384"/>
        <v/>
      </c>
      <c r="BH43" s="17"/>
      <c r="BI43" s="61" t="str">
        <f t="shared" si="385"/>
        <v/>
      </c>
      <c r="BK43" s="18" t="str">
        <f t="shared" si="0"/>
        <v xml:space="preserve">     Anterior base + secondary branch</v>
      </c>
      <c r="BL43" s="11">
        <f t="shared" si="1"/>
        <v>0</v>
      </c>
      <c r="BM43" s="4" t="str">
        <f t="shared" si="2"/>
        <v/>
      </c>
      <c r="BN43" s="40" t="str">
        <f t="shared" si="3"/>
        <v>?</v>
      </c>
      <c r="BO43" s="6" t="str">
        <f t="shared" si="4"/>
        <v/>
      </c>
      <c r="BP43" s="51" t="str">
        <f t="shared" si="5"/>
        <v/>
      </c>
      <c r="BQ43" s="7" t="str">
        <f t="shared" si="6"/>
        <v>?</v>
      </c>
      <c r="BR43" s="52" t="str">
        <f t="shared" si="7"/>
        <v/>
      </c>
      <c r="BS43" s="46" t="str">
        <f t="shared" si="8"/>
        <v>?</v>
      </c>
      <c r="BT43" s="8" t="str">
        <f t="shared" si="8"/>
        <v>?</v>
      </c>
      <c r="BU43" s="5" t="str">
        <f t="shared" si="9"/>
        <v>?</v>
      </c>
      <c r="BV43" s="9" t="str">
        <f t="shared" si="9"/>
        <v>?</v>
      </c>
      <c r="BW43" s="5" t="str">
        <f t="shared" si="10"/>
        <v>?</v>
      </c>
      <c r="BX43" s="7" t="str">
        <f t="shared" si="10"/>
        <v>?</v>
      </c>
    </row>
    <row r="44" spans="1:76" x14ac:dyDescent="0.2">
      <c r="A44" s="27" t="s">
        <v>34</v>
      </c>
      <c r="B44" s="108"/>
      <c r="C44" s="109" t="str">
        <f t="shared" si="356"/>
        <v/>
      </c>
      <c r="D44" s="17"/>
      <c r="E44" s="61" t="str">
        <f t="shared" si="357"/>
        <v/>
      </c>
      <c r="F44" s="17"/>
      <c r="G44" s="61" t="str">
        <f t="shared" si="358"/>
        <v/>
      </c>
      <c r="H44" s="17"/>
      <c r="I44" s="61" t="str">
        <f t="shared" si="359"/>
        <v/>
      </c>
      <c r="J44" s="17"/>
      <c r="K44" s="61" t="str">
        <f t="shared" si="360"/>
        <v/>
      </c>
      <c r="L44" s="17"/>
      <c r="M44" s="61" t="str">
        <f t="shared" si="361"/>
        <v/>
      </c>
      <c r="N44" s="17"/>
      <c r="O44" s="61" t="str">
        <f t="shared" si="362"/>
        <v/>
      </c>
      <c r="P44" s="17"/>
      <c r="Q44" s="61" t="str">
        <f t="shared" si="363"/>
        <v/>
      </c>
      <c r="R44" s="17"/>
      <c r="S44" s="61" t="str">
        <f t="shared" si="364"/>
        <v/>
      </c>
      <c r="T44" s="17"/>
      <c r="U44" s="61" t="str">
        <f t="shared" si="365"/>
        <v/>
      </c>
      <c r="V44" s="17"/>
      <c r="W44" s="61" t="str">
        <f t="shared" si="366"/>
        <v/>
      </c>
      <c r="X44" s="17"/>
      <c r="Y44" s="61" t="str">
        <f t="shared" si="367"/>
        <v/>
      </c>
      <c r="Z44" s="17"/>
      <c r="AA44" s="61" t="str">
        <f t="shared" si="368"/>
        <v/>
      </c>
      <c r="AB44" s="17"/>
      <c r="AC44" s="61" t="str">
        <f t="shared" si="369"/>
        <v/>
      </c>
      <c r="AD44" s="17"/>
      <c r="AE44" s="61" t="str">
        <f t="shared" si="370"/>
        <v/>
      </c>
      <c r="AF44" s="17"/>
      <c r="AG44" s="61" t="str">
        <f t="shared" si="371"/>
        <v/>
      </c>
      <c r="AH44" s="17"/>
      <c r="AI44" s="61" t="str">
        <f t="shared" si="372"/>
        <v/>
      </c>
      <c r="AJ44" s="17"/>
      <c r="AK44" s="61" t="str">
        <f t="shared" si="373"/>
        <v/>
      </c>
      <c r="AL44" s="17"/>
      <c r="AM44" s="61" t="str">
        <f t="shared" si="374"/>
        <v/>
      </c>
      <c r="AN44" s="17"/>
      <c r="AO44" s="61" t="str">
        <f t="shared" si="375"/>
        <v/>
      </c>
      <c r="AP44" s="17"/>
      <c r="AQ44" s="61" t="str">
        <f t="shared" si="376"/>
        <v/>
      </c>
      <c r="AR44" s="17"/>
      <c r="AS44" s="61" t="str">
        <f t="shared" si="377"/>
        <v/>
      </c>
      <c r="AT44" s="17"/>
      <c r="AU44" s="61" t="str">
        <f t="shared" si="378"/>
        <v/>
      </c>
      <c r="AV44" s="17"/>
      <c r="AW44" s="61" t="str">
        <f t="shared" si="379"/>
        <v/>
      </c>
      <c r="AX44" s="17"/>
      <c r="AY44" s="61" t="str">
        <f t="shared" si="380"/>
        <v/>
      </c>
      <c r="AZ44" s="17"/>
      <c r="BA44" s="61" t="str">
        <f t="shared" si="381"/>
        <v/>
      </c>
      <c r="BB44" s="17"/>
      <c r="BC44" s="61" t="str">
        <f t="shared" si="382"/>
        <v/>
      </c>
      <c r="BD44" s="17"/>
      <c r="BE44" s="61" t="str">
        <f t="shared" si="383"/>
        <v/>
      </c>
      <c r="BF44" s="17"/>
      <c r="BG44" s="61" t="str">
        <f t="shared" si="384"/>
        <v/>
      </c>
      <c r="BH44" s="17"/>
      <c r="BI44" s="61" t="str">
        <f t="shared" si="385"/>
        <v/>
      </c>
      <c r="BK44" s="18" t="str">
        <f t="shared" si="0"/>
        <v xml:space="preserve">     Anterior spur</v>
      </c>
      <c r="BL44" s="11">
        <f t="shared" si="1"/>
        <v>0</v>
      </c>
      <c r="BM44" s="4" t="str">
        <f t="shared" si="2"/>
        <v/>
      </c>
      <c r="BN44" s="40" t="str">
        <f t="shared" si="3"/>
        <v>?</v>
      </c>
      <c r="BO44" s="6" t="str">
        <f t="shared" si="4"/>
        <v/>
      </c>
      <c r="BP44" s="51" t="str">
        <f t="shared" si="5"/>
        <v/>
      </c>
      <c r="BQ44" s="7" t="str">
        <f t="shared" si="6"/>
        <v>?</v>
      </c>
      <c r="BR44" s="52" t="str">
        <f t="shared" si="7"/>
        <v/>
      </c>
      <c r="BS44" s="46" t="str">
        <f t="shared" si="8"/>
        <v>?</v>
      </c>
      <c r="BT44" s="8" t="str">
        <f t="shared" si="8"/>
        <v>?</v>
      </c>
      <c r="BU44" s="5" t="str">
        <f t="shared" si="9"/>
        <v>?</v>
      </c>
      <c r="BV44" s="9" t="str">
        <f t="shared" si="9"/>
        <v>?</v>
      </c>
      <c r="BW44" s="5" t="str">
        <f t="shared" si="10"/>
        <v>?</v>
      </c>
      <c r="BX44" s="7" t="str">
        <f t="shared" si="10"/>
        <v>?</v>
      </c>
    </row>
    <row r="45" spans="1:76" x14ac:dyDescent="0.2">
      <c r="A45" s="27" t="s">
        <v>82</v>
      </c>
      <c r="B45" s="110" t="str">
        <f>IF(AND((B43&gt;0),(B42&gt;0)),(B43/B42),"")</f>
        <v/>
      </c>
      <c r="C45" s="109" t="s">
        <v>5</v>
      </c>
      <c r="D45" s="71" t="str">
        <f t="shared" ref="D45" si="386">IF(AND((D43&gt;0),(D42&gt;0)),(D43/D42),"")</f>
        <v/>
      </c>
      <c r="E45" s="61" t="s">
        <v>5</v>
      </c>
      <c r="F45" s="71" t="str">
        <f t="shared" ref="F45" si="387">IF(AND((F43&gt;0),(F42&gt;0)),(F43/F42),"")</f>
        <v/>
      </c>
      <c r="G45" s="61" t="s">
        <v>5</v>
      </c>
      <c r="H45" s="71" t="str">
        <f t="shared" ref="H45" si="388">IF(AND((H43&gt;0),(H42&gt;0)),(H43/H42),"")</f>
        <v/>
      </c>
      <c r="I45" s="61" t="s">
        <v>5</v>
      </c>
      <c r="J45" s="71" t="str">
        <f t="shared" ref="J45" si="389">IF(AND((J43&gt;0),(J42&gt;0)),(J43/J42),"")</f>
        <v/>
      </c>
      <c r="K45" s="61" t="s">
        <v>5</v>
      </c>
      <c r="L45" s="71" t="str">
        <f t="shared" ref="L45" si="390">IF(AND((L43&gt;0),(L42&gt;0)),(L43/L42),"")</f>
        <v/>
      </c>
      <c r="M45" s="61" t="s">
        <v>5</v>
      </c>
      <c r="N45" s="71" t="str">
        <f t="shared" ref="N45" si="391">IF(AND((N43&gt;0),(N42&gt;0)),(N43/N42),"")</f>
        <v/>
      </c>
      <c r="O45" s="61" t="s">
        <v>5</v>
      </c>
      <c r="P45" s="71" t="str">
        <f t="shared" ref="P45" si="392">IF(AND((P43&gt;0),(P42&gt;0)),(P43/P42),"")</f>
        <v/>
      </c>
      <c r="Q45" s="61" t="s">
        <v>5</v>
      </c>
      <c r="R45" s="71" t="str">
        <f t="shared" ref="R45" si="393">IF(AND((R43&gt;0),(R42&gt;0)),(R43/R42),"")</f>
        <v/>
      </c>
      <c r="S45" s="61" t="s">
        <v>5</v>
      </c>
      <c r="T45" s="71" t="str">
        <f t="shared" ref="T45" si="394">IF(AND((T43&gt;0),(T42&gt;0)),(T43/T42),"")</f>
        <v/>
      </c>
      <c r="U45" s="61" t="s">
        <v>5</v>
      </c>
      <c r="V45" s="71" t="str">
        <f t="shared" ref="V45" si="395">IF(AND((V43&gt;0),(V42&gt;0)),(V43/V42),"")</f>
        <v/>
      </c>
      <c r="W45" s="61" t="s">
        <v>5</v>
      </c>
      <c r="X45" s="71" t="str">
        <f t="shared" ref="X45" si="396">IF(AND((X43&gt;0),(X42&gt;0)),(X43/X42),"")</f>
        <v/>
      </c>
      <c r="Y45" s="61" t="s">
        <v>5</v>
      </c>
      <c r="Z45" s="71" t="str">
        <f t="shared" ref="Z45" si="397">IF(AND((Z43&gt;0),(Z42&gt;0)),(Z43/Z42),"")</f>
        <v/>
      </c>
      <c r="AA45" s="61" t="s">
        <v>5</v>
      </c>
      <c r="AB45" s="71" t="str">
        <f t="shared" ref="AB45" si="398">IF(AND((AB43&gt;0),(AB42&gt;0)),(AB43/AB42),"")</f>
        <v/>
      </c>
      <c r="AC45" s="61" t="s">
        <v>5</v>
      </c>
      <c r="AD45" s="71" t="str">
        <f t="shared" ref="AD45" si="399">IF(AND((AD43&gt;0),(AD42&gt;0)),(AD43/AD42),"")</f>
        <v/>
      </c>
      <c r="AE45" s="61" t="s">
        <v>5</v>
      </c>
      <c r="AF45" s="71" t="str">
        <f>IF(AND((AF43&gt;0),(AF42&gt;0)),(AF43/AF42),"")</f>
        <v/>
      </c>
      <c r="AG45" s="61" t="s">
        <v>5</v>
      </c>
      <c r="AH45" s="71" t="str">
        <f t="shared" ref="AH45" si="400">IF(AND((AH43&gt;0),(AH42&gt;0)),(AH43/AH42),"")</f>
        <v/>
      </c>
      <c r="AI45" s="61" t="s">
        <v>5</v>
      </c>
      <c r="AJ45" s="71" t="str">
        <f t="shared" ref="AJ45" si="401">IF(AND((AJ43&gt;0),(AJ42&gt;0)),(AJ43/AJ42),"")</f>
        <v/>
      </c>
      <c r="AK45" s="61" t="s">
        <v>5</v>
      </c>
      <c r="AL45" s="71" t="str">
        <f t="shared" ref="AL45" si="402">IF(AND((AL43&gt;0),(AL42&gt;0)),(AL43/AL42),"")</f>
        <v/>
      </c>
      <c r="AM45" s="61" t="s">
        <v>5</v>
      </c>
      <c r="AN45" s="71" t="str">
        <f t="shared" ref="AN45" si="403">IF(AND((AN43&gt;0),(AN42&gt;0)),(AN43/AN42),"")</f>
        <v/>
      </c>
      <c r="AO45" s="61" t="s">
        <v>5</v>
      </c>
      <c r="AP45" s="71" t="str">
        <f t="shared" ref="AP45" si="404">IF(AND((AP43&gt;0),(AP42&gt;0)),(AP43/AP42),"")</f>
        <v/>
      </c>
      <c r="AQ45" s="61" t="s">
        <v>5</v>
      </c>
      <c r="AR45" s="71" t="str">
        <f t="shared" ref="AR45" si="405">IF(AND((AR43&gt;0),(AR42&gt;0)),(AR43/AR42),"")</f>
        <v/>
      </c>
      <c r="AS45" s="61" t="s">
        <v>5</v>
      </c>
      <c r="AT45" s="71" t="str">
        <f t="shared" ref="AT45" si="406">IF(AND((AT43&gt;0),(AT42&gt;0)),(AT43/AT42),"")</f>
        <v/>
      </c>
      <c r="AU45" s="61" t="s">
        <v>5</v>
      </c>
      <c r="AV45" s="71" t="str">
        <f t="shared" ref="AV45" si="407">IF(AND((AV43&gt;0),(AV42&gt;0)),(AV43/AV42),"")</f>
        <v/>
      </c>
      <c r="AW45" s="61" t="s">
        <v>5</v>
      </c>
      <c r="AX45" s="71" t="str">
        <f t="shared" ref="AX45" si="408">IF(AND((AX43&gt;0),(AX42&gt;0)),(AX43/AX42),"")</f>
        <v/>
      </c>
      <c r="AY45" s="61" t="s">
        <v>5</v>
      </c>
      <c r="AZ45" s="71" t="str">
        <f t="shared" ref="AZ45" si="409">IF(AND((AZ43&gt;0),(AZ42&gt;0)),(AZ43/AZ42),"")</f>
        <v/>
      </c>
      <c r="BA45" s="61" t="s">
        <v>5</v>
      </c>
      <c r="BB45" s="71" t="str">
        <f t="shared" ref="BB45" si="410">IF(AND((BB43&gt;0),(BB42&gt;0)),(BB43/BB42),"")</f>
        <v/>
      </c>
      <c r="BC45" s="61" t="s">
        <v>5</v>
      </c>
      <c r="BD45" s="71" t="str">
        <f t="shared" ref="BD45" si="411">IF(AND((BD43&gt;0),(BD42&gt;0)),(BD43/BD42),"")</f>
        <v/>
      </c>
      <c r="BE45" s="61" t="s">
        <v>5</v>
      </c>
      <c r="BF45" s="71" t="str">
        <f t="shared" ref="BF45" si="412">IF(AND((BF43&gt;0),(BF42&gt;0)),(BF43/BF42),"")</f>
        <v/>
      </c>
      <c r="BG45" s="61" t="s">
        <v>5</v>
      </c>
      <c r="BH45" s="71" t="str">
        <f t="shared" ref="BH45" si="413">IF(AND((BH43&gt;0),(BH42&gt;0)),(BH43/BH42),"")</f>
        <v/>
      </c>
      <c r="BI45" s="61" t="s">
        <v>5</v>
      </c>
      <c r="BK45" s="18" t="str">
        <f t="shared" si="0"/>
        <v xml:space="preserve">     Anterior branches length ratio</v>
      </c>
      <c r="BL45" s="11">
        <f t="shared" si="1"/>
        <v>0</v>
      </c>
      <c r="BM45" s="24" t="str">
        <f t="shared" si="2"/>
        <v/>
      </c>
      <c r="BN45" s="25" t="str">
        <f t="shared" si="3"/>
        <v>?</v>
      </c>
      <c r="BO45" s="26" t="str">
        <f t="shared" si="4"/>
        <v/>
      </c>
      <c r="BP45" s="117" t="str">
        <f t="shared" si="5"/>
        <v/>
      </c>
      <c r="BQ45" s="118" t="s">
        <v>5</v>
      </c>
      <c r="BR45" s="119" t="str">
        <f t="shared" si="7"/>
        <v/>
      </c>
      <c r="BS45" s="53" t="str">
        <f t="shared" si="8"/>
        <v>?</v>
      </c>
      <c r="BT45" s="120" t="s">
        <v>5</v>
      </c>
      <c r="BU45" s="25" t="str">
        <f t="shared" si="9"/>
        <v>?</v>
      </c>
      <c r="BV45" s="121" t="s">
        <v>5</v>
      </c>
      <c r="BW45" s="25" t="str">
        <f t="shared" si="10"/>
        <v>?</v>
      </c>
      <c r="BX45" s="118" t="s">
        <v>5</v>
      </c>
    </row>
    <row r="46" spans="1:76" x14ac:dyDescent="0.2">
      <c r="A46" s="27" t="s">
        <v>35</v>
      </c>
      <c r="B46" s="108"/>
      <c r="C46" s="109" t="str">
        <f t="shared" si="356"/>
        <v/>
      </c>
      <c r="D46" s="17"/>
      <c r="E46" s="61" t="str">
        <f t="shared" ref="E46:E48" si="414">IF(AND((D46&gt;0),(D$7&gt;0)),(D46/D$7*100),"")</f>
        <v/>
      </c>
      <c r="F46" s="17"/>
      <c r="G46" s="61" t="str">
        <f t="shared" ref="G46:G48" si="415">IF(AND((F46&gt;0),(F$7&gt;0)),(F46/F$7*100),"")</f>
        <v/>
      </c>
      <c r="H46" s="17"/>
      <c r="I46" s="61" t="str">
        <f t="shared" ref="I46:I48" si="416">IF(AND((H46&gt;0),(H$7&gt;0)),(H46/H$7*100),"")</f>
        <v/>
      </c>
      <c r="J46" s="17"/>
      <c r="K46" s="61" t="str">
        <f t="shared" ref="K46:K48" si="417">IF(AND((J46&gt;0),(J$7&gt;0)),(J46/J$7*100),"")</f>
        <v/>
      </c>
      <c r="L46" s="17"/>
      <c r="M46" s="61" t="str">
        <f t="shared" ref="M46:M48" si="418">IF(AND((L46&gt;0),(L$7&gt;0)),(L46/L$7*100),"")</f>
        <v/>
      </c>
      <c r="N46" s="17"/>
      <c r="O46" s="61" t="str">
        <f t="shared" ref="O46:O48" si="419">IF(AND((N46&gt;0),(N$7&gt;0)),(N46/N$7*100),"")</f>
        <v/>
      </c>
      <c r="P46" s="17"/>
      <c r="Q46" s="61" t="str">
        <f t="shared" ref="Q46:Q48" si="420">IF(AND((P46&gt;0),(P$7&gt;0)),(P46/P$7*100),"")</f>
        <v/>
      </c>
      <c r="R46" s="17"/>
      <c r="S46" s="61" t="str">
        <f t="shared" ref="S46:S48" si="421">IF(AND((R46&gt;0),(R$7&gt;0)),(R46/R$7*100),"")</f>
        <v/>
      </c>
      <c r="T46" s="17"/>
      <c r="U46" s="61" t="str">
        <f t="shared" ref="U46:U48" si="422">IF(AND((T46&gt;0),(T$7&gt;0)),(T46/T$7*100),"")</f>
        <v/>
      </c>
      <c r="V46" s="17"/>
      <c r="W46" s="61" t="str">
        <f t="shared" ref="W46:W48" si="423">IF(AND((V46&gt;0),(V$7&gt;0)),(V46/V$7*100),"")</f>
        <v/>
      </c>
      <c r="X46" s="17"/>
      <c r="Y46" s="61" t="str">
        <f t="shared" ref="Y46:Y48" si="424">IF(AND((X46&gt;0),(X$7&gt;0)),(X46/X$7*100),"")</f>
        <v/>
      </c>
      <c r="Z46" s="17"/>
      <c r="AA46" s="61" t="str">
        <f t="shared" ref="AA46:AA48" si="425">IF(AND((Z46&gt;0),(Z$7&gt;0)),(Z46/Z$7*100),"")</f>
        <v/>
      </c>
      <c r="AB46" s="17"/>
      <c r="AC46" s="61" t="str">
        <f t="shared" ref="AC46:AC48" si="426">IF(AND((AB46&gt;0),(AB$7&gt;0)),(AB46/AB$7*100),"")</f>
        <v/>
      </c>
      <c r="AD46" s="17"/>
      <c r="AE46" s="61" t="str">
        <f t="shared" ref="AE46:AE48" si="427">IF(AND((AD46&gt;0),(AD$7&gt;0)),(AD46/AD$7*100),"")</f>
        <v/>
      </c>
      <c r="AF46" s="17"/>
      <c r="AG46" s="61" t="str">
        <f t="shared" ref="AG46:AG48" si="428">IF(AND((AF46&gt;0),(AF$7&gt;0)),(AF46/AF$7*100),"")</f>
        <v/>
      </c>
      <c r="AH46" s="17"/>
      <c r="AI46" s="61" t="str">
        <f t="shared" ref="AI46:AI48" si="429">IF(AND((AH46&gt;0),(AH$7&gt;0)),(AH46/AH$7*100),"")</f>
        <v/>
      </c>
      <c r="AJ46" s="17"/>
      <c r="AK46" s="61" t="str">
        <f t="shared" ref="AK46:AK48" si="430">IF(AND((AJ46&gt;0),(AJ$7&gt;0)),(AJ46/AJ$7*100),"")</f>
        <v/>
      </c>
      <c r="AL46" s="17"/>
      <c r="AM46" s="61" t="str">
        <f t="shared" ref="AM46:AM48" si="431">IF(AND((AL46&gt;0),(AL$7&gt;0)),(AL46/AL$7*100),"")</f>
        <v/>
      </c>
      <c r="AN46" s="17"/>
      <c r="AO46" s="61" t="str">
        <f t="shared" ref="AO46:AO48" si="432">IF(AND((AN46&gt;0),(AN$7&gt;0)),(AN46/AN$7*100),"")</f>
        <v/>
      </c>
      <c r="AP46" s="17"/>
      <c r="AQ46" s="61" t="str">
        <f t="shared" ref="AQ46:AQ48" si="433">IF(AND((AP46&gt;0),(AP$7&gt;0)),(AP46/AP$7*100),"")</f>
        <v/>
      </c>
      <c r="AR46" s="17"/>
      <c r="AS46" s="61" t="str">
        <f t="shared" ref="AS46:AS48" si="434">IF(AND((AR46&gt;0),(AR$7&gt;0)),(AR46/AR$7*100),"")</f>
        <v/>
      </c>
      <c r="AT46" s="17"/>
      <c r="AU46" s="61" t="str">
        <f t="shared" ref="AU46:AU48" si="435">IF(AND((AT46&gt;0),(AT$7&gt;0)),(AT46/AT$7*100),"")</f>
        <v/>
      </c>
      <c r="AV46" s="17"/>
      <c r="AW46" s="61" t="str">
        <f t="shared" ref="AW46:AW48" si="436">IF(AND((AV46&gt;0),(AV$7&gt;0)),(AV46/AV$7*100),"")</f>
        <v/>
      </c>
      <c r="AX46" s="17"/>
      <c r="AY46" s="61" t="str">
        <f t="shared" ref="AY46:AY48" si="437">IF(AND((AX46&gt;0),(AX$7&gt;0)),(AX46/AX$7*100),"")</f>
        <v/>
      </c>
      <c r="AZ46" s="17"/>
      <c r="BA46" s="61" t="str">
        <f t="shared" ref="BA46:BA48" si="438">IF(AND((AZ46&gt;0),(AZ$7&gt;0)),(AZ46/AZ$7*100),"")</f>
        <v/>
      </c>
      <c r="BB46" s="17"/>
      <c r="BC46" s="61" t="str">
        <f t="shared" ref="BC46:BC48" si="439">IF(AND((BB46&gt;0),(BB$7&gt;0)),(BB46/BB$7*100),"")</f>
        <v/>
      </c>
      <c r="BD46" s="17"/>
      <c r="BE46" s="61" t="str">
        <f t="shared" ref="BE46:BE48" si="440">IF(AND((BD46&gt;0),(BD$7&gt;0)),(BD46/BD$7*100),"")</f>
        <v/>
      </c>
      <c r="BF46" s="17"/>
      <c r="BG46" s="61" t="str">
        <f t="shared" ref="BG46:BG48" si="441">IF(AND((BF46&gt;0),(BF$7&gt;0)),(BF46/BF$7*100),"")</f>
        <v/>
      </c>
      <c r="BH46" s="17"/>
      <c r="BI46" s="61" t="str">
        <f t="shared" ref="BI46:BI48" si="442">IF(AND((BH46&gt;0),(BH$7&gt;0)),(BH46/BH$7*100),"")</f>
        <v/>
      </c>
      <c r="BK46" s="18" t="str">
        <f t="shared" si="0"/>
        <v xml:space="preserve">     Posterior primary branch</v>
      </c>
      <c r="BL46" s="11">
        <f t="shared" si="1"/>
        <v>0</v>
      </c>
      <c r="BM46" s="4" t="str">
        <f t="shared" si="2"/>
        <v/>
      </c>
      <c r="BN46" s="40" t="str">
        <f t="shared" si="3"/>
        <v>?</v>
      </c>
      <c r="BO46" s="6" t="str">
        <f t="shared" si="4"/>
        <v/>
      </c>
      <c r="BP46" s="51" t="str">
        <f t="shared" si="5"/>
        <v/>
      </c>
      <c r="BQ46" s="7" t="str">
        <f t="shared" si="6"/>
        <v>?</v>
      </c>
      <c r="BR46" s="52" t="str">
        <f t="shared" si="7"/>
        <v/>
      </c>
      <c r="BS46" s="46" t="str">
        <f t="shared" si="8"/>
        <v>?</v>
      </c>
      <c r="BT46" s="8" t="str">
        <f t="shared" si="8"/>
        <v>?</v>
      </c>
      <c r="BU46" s="5" t="str">
        <f t="shared" si="9"/>
        <v>?</v>
      </c>
      <c r="BV46" s="9" t="str">
        <f t="shared" si="9"/>
        <v>?</v>
      </c>
      <c r="BW46" s="5" t="str">
        <f t="shared" si="10"/>
        <v>?</v>
      </c>
      <c r="BX46" s="7" t="str">
        <f t="shared" si="10"/>
        <v>?</v>
      </c>
    </row>
    <row r="47" spans="1:76" x14ac:dyDescent="0.2">
      <c r="A47" s="27" t="s">
        <v>36</v>
      </c>
      <c r="B47" s="108"/>
      <c r="C47" s="109" t="str">
        <f t="shared" si="356"/>
        <v/>
      </c>
      <c r="D47" s="17"/>
      <c r="E47" s="61" t="str">
        <f t="shared" si="414"/>
        <v/>
      </c>
      <c r="F47" s="17"/>
      <c r="G47" s="61" t="str">
        <f t="shared" si="415"/>
        <v/>
      </c>
      <c r="H47" s="17"/>
      <c r="I47" s="61" t="str">
        <f t="shared" si="416"/>
        <v/>
      </c>
      <c r="J47" s="17"/>
      <c r="K47" s="61" t="str">
        <f t="shared" si="417"/>
        <v/>
      </c>
      <c r="L47" s="17"/>
      <c r="M47" s="61" t="str">
        <f t="shared" si="418"/>
        <v/>
      </c>
      <c r="N47" s="17"/>
      <c r="O47" s="61" t="str">
        <f t="shared" si="419"/>
        <v/>
      </c>
      <c r="P47" s="17"/>
      <c r="Q47" s="61" t="str">
        <f t="shared" si="420"/>
        <v/>
      </c>
      <c r="R47" s="17"/>
      <c r="S47" s="61" t="str">
        <f t="shared" si="421"/>
        <v/>
      </c>
      <c r="T47" s="17"/>
      <c r="U47" s="61" t="str">
        <f t="shared" si="422"/>
        <v/>
      </c>
      <c r="V47" s="17"/>
      <c r="W47" s="61" t="str">
        <f t="shared" si="423"/>
        <v/>
      </c>
      <c r="X47" s="17"/>
      <c r="Y47" s="61" t="str">
        <f t="shared" si="424"/>
        <v/>
      </c>
      <c r="Z47" s="17"/>
      <c r="AA47" s="61" t="str">
        <f t="shared" si="425"/>
        <v/>
      </c>
      <c r="AB47" s="17"/>
      <c r="AC47" s="61" t="str">
        <f t="shared" si="426"/>
        <v/>
      </c>
      <c r="AD47" s="17"/>
      <c r="AE47" s="61" t="str">
        <f t="shared" si="427"/>
        <v/>
      </c>
      <c r="AF47" s="17"/>
      <c r="AG47" s="61" t="str">
        <f t="shared" si="428"/>
        <v/>
      </c>
      <c r="AH47" s="17"/>
      <c r="AI47" s="61" t="str">
        <f t="shared" si="429"/>
        <v/>
      </c>
      <c r="AJ47" s="17"/>
      <c r="AK47" s="61" t="str">
        <f t="shared" si="430"/>
        <v/>
      </c>
      <c r="AL47" s="17"/>
      <c r="AM47" s="61" t="str">
        <f t="shared" si="431"/>
        <v/>
      </c>
      <c r="AN47" s="17"/>
      <c r="AO47" s="61" t="str">
        <f t="shared" si="432"/>
        <v/>
      </c>
      <c r="AP47" s="17"/>
      <c r="AQ47" s="61" t="str">
        <f t="shared" si="433"/>
        <v/>
      </c>
      <c r="AR47" s="17"/>
      <c r="AS47" s="61" t="str">
        <f t="shared" si="434"/>
        <v/>
      </c>
      <c r="AT47" s="17"/>
      <c r="AU47" s="61" t="str">
        <f t="shared" si="435"/>
        <v/>
      </c>
      <c r="AV47" s="17"/>
      <c r="AW47" s="61" t="str">
        <f t="shared" si="436"/>
        <v/>
      </c>
      <c r="AX47" s="17"/>
      <c r="AY47" s="61" t="str">
        <f t="shared" si="437"/>
        <v/>
      </c>
      <c r="AZ47" s="17"/>
      <c r="BA47" s="61" t="str">
        <f t="shared" si="438"/>
        <v/>
      </c>
      <c r="BB47" s="17"/>
      <c r="BC47" s="61" t="str">
        <f t="shared" si="439"/>
        <v/>
      </c>
      <c r="BD47" s="17"/>
      <c r="BE47" s="61" t="str">
        <f t="shared" si="440"/>
        <v/>
      </c>
      <c r="BF47" s="17"/>
      <c r="BG47" s="61" t="str">
        <f t="shared" si="441"/>
        <v/>
      </c>
      <c r="BH47" s="17"/>
      <c r="BI47" s="61" t="str">
        <f t="shared" si="442"/>
        <v/>
      </c>
      <c r="BK47" s="18" t="str">
        <f t="shared" si="0"/>
        <v xml:space="preserve">     Posterior base + secondary branch</v>
      </c>
      <c r="BL47" s="11">
        <f t="shared" si="1"/>
        <v>0</v>
      </c>
      <c r="BM47" s="4" t="str">
        <f t="shared" si="2"/>
        <v/>
      </c>
      <c r="BN47" s="40" t="str">
        <f t="shared" si="3"/>
        <v>?</v>
      </c>
      <c r="BO47" s="6" t="str">
        <f t="shared" si="4"/>
        <v/>
      </c>
      <c r="BP47" s="51" t="str">
        <f t="shared" si="5"/>
        <v/>
      </c>
      <c r="BQ47" s="7" t="str">
        <f t="shared" si="6"/>
        <v>?</v>
      </c>
      <c r="BR47" s="52" t="str">
        <f t="shared" si="7"/>
        <v/>
      </c>
      <c r="BS47" s="46" t="str">
        <f t="shared" si="8"/>
        <v>?</v>
      </c>
      <c r="BT47" s="8" t="str">
        <f t="shared" si="8"/>
        <v>?</v>
      </c>
      <c r="BU47" s="5" t="str">
        <f t="shared" si="9"/>
        <v>?</v>
      </c>
      <c r="BV47" s="9" t="str">
        <f t="shared" si="9"/>
        <v>?</v>
      </c>
      <c r="BW47" s="5" t="str">
        <f t="shared" si="10"/>
        <v>?</v>
      </c>
      <c r="BX47" s="7" t="str">
        <f t="shared" si="10"/>
        <v>?</v>
      </c>
    </row>
    <row r="48" spans="1:76" x14ac:dyDescent="0.2">
      <c r="A48" s="27" t="s">
        <v>37</v>
      </c>
      <c r="B48" s="108"/>
      <c r="C48" s="109" t="str">
        <f t="shared" si="356"/>
        <v/>
      </c>
      <c r="D48" s="17"/>
      <c r="E48" s="61" t="str">
        <f t="shared" si="414"/>
        <v/>
      </c>
      <c r="F48" s="17"/>
      <c r="G48" s="61" t="str">
        <f t="shared" si="415"/>
        <v/>
      </c>
      <c r="H48" s="17"/>
      <c r="I48" s="61" t="str">
        <f t="shared" si="416"/>
        <v/>
      </c>
      <c r="J48" s="17"/>
      <c r="K48" s="61" t="str">
        <f t="shared" si="417"/>
        <v/>
      </c>
      <c r="L48" s="17"/>
      <c r="M48" s="61" t="str">
        <f t="shared" si="418"/>
        <v/>
      </c>
      <c r="N48" s="17"/>
      <c r="O48" s="61" t="str">
        <f t="shared" si="419"/>
        <v/>
      </c>
      <c r="P48" s="17"/>
      <c r="Q48" s="61" t="str">
        <f t="shared" si="420"/>
        <v/>
      </c>
      <c r="R48" s="17"/>
      <c r="S48" s="61" t="str">
        <f t="shared" si="421"/>
        <v/>
      </c>
      <c r="T48" s="17"/>
      <c r="U48" s="61" t="str">
        <f t="shared" si="422"/>
        <v/>
      </c>
      <c r="V48" s="17"/>
      <c r="W48" s="61" t="str">
        <f t="shared" si="423"/>
        <v/>
      </c>
      <c r="X48" s="17"/>
      <c r="Y48" s="61" t="str">
        <f t="shared" si="424"/>
        <v/>
      </c>
      <c r="Z48" s="17"/>
      <c r="AA48" s="61" t="str">
        <f t="shared" si="425"/>
        <v/>
      </c>
      <c r="AB48" s="17"/>
      <c r="AC48" s="61" t="str">
        <f t="shared" si="426"/>
        <v/>
      </c>
      <c r="AD48" s="17"/>
      <c r="AE48" s="61" t="str">
        <f t="shared" si="427"/>
        <v/>
      </c>
      <c r="AF48" s="17"/>
      <c r="AG48" s="61" t="str">
        <f t="shared" si="428"/>
        <v/>
      </c>
      <c r="AH48" s="17"/>
      <c r="AI48" s="61" t="str">
        <f t="shared" si="429"/>
        <v/>
      </c>
      <c r="AJ48" s="17"/>
      <c r="AK48" s="61" t="str">
        <f t="shared" si="430"/>
        <v/>
      </c>
      <c r="AL48" s="17"/>
      <c r="AM48" s="61" t="str">
        <f t="shared" si="431"/>
        <v/>
      </c>
      <c r="AN48" s="17"/>
      <c r="AO48" s="61" t="str">
        <f t="shared" si="432"/>
        <v/>
      </c>
      <c r="AP48" s="17"/>
      <c r="AQ48" s="61" t="str">
        <f t="shared" si="433"/>
        <v/>
      </c>
      <c r="AR48" s="17"/>
      <c r="AS48" s="61" t="str">
        <f t="shared" si="434"/>
        <v/>
      </c>
      <c r="AT48" s="17"/>
      <c r="AU48" s="61" t="str">
        <f t="shared" si="435"/>
        <v/>
      </c>
      <c r="AV48" s="17"/>
      <c r="AW48" s="61" t="str">
        <f t="shared" si="436"/>
        <v/>
      </c>
      <c r="AX48" s="17"/>
      <c r="AY48" s="61" t="str">
        <f t="shared" si="437"/>
        <v/>
      </c>
      <c r="AZ48" s="17"/>
      <c r="BA48" s="61" t="str">
        <f t="shared" si="438"/>
        <v/>
      </c>
      <c r="BB48" s="17"/>
      <c r="BC48" s="61" t="str">
        <f t="shared" si="439"/>
        <v/>
      </c>
      <c r="BD48" s="17"/>
      <c r="BE48" s="61" t="str">
        <f t="shared" si="440"/>
        <v/>
      </c>
      <c r="BF48" s="17"/>
      <c r="BG48" s="61" t="str">
        <f t="shared" si="441"/>
        <v/>
      </c>
      <c r="BH48" s="17"/>
      <c r="BI48" s="61" t="str">
        <f t="shared" si="442"/>
        <v/>
      </c>
      <c r="BK48" s="18" t="str">
        <f t="shared" si="0"/>
        <v xml:space="preserve">     Posterior spur</v>
      </c>
      <c r="BL48" s="11">
        <f t="shared" si="1"/>
        <v>0</v>
      </c>
      <c r="BM48" s="4" t="str">
        <f t="shared" si="2"/>
        <v/>
      </c>
      <c r="BN48" s="40" t="str">
        <f t="shared" si="3"/>
        <v>?</v>
      </c>
      <c r="BO48" s="6" t="str">
        <f t="shared" si="4"/>
        <v/>
      </c>
      <c r="BP48" s="51" t="str">
        <f t="shared" si="5"/>
        <v/>
      </c>
      <c r="BQ48" s="7" t="str">
        <f t="shared" si="6"/>
        <v>?</v>
      </c>
      <c r="BR48" s="52" t="str">
        <f t="shared" si="7"/>
        <v/>
      </c>
      <c r="BS48" s="46" t="str">
        <f t="shared" si="8"/>
        <v>?</v>
      </c>
      <c r="BT48" s="8" t="str">
        <f t="shared" si="8"/>
        <v>?</v>
      </c>
      <c r="BU48" s="5" t="str">
        <f t="shared" si="9"/>
        <v>?</v>
      </c>
      <c r="BV48" s="9" t="str">
        <f t="shared" si="9"/>
        <v>?</v>
      </c>
      <c r="BW48" s="5" t="str">
        <f t="shared" si="10"/>
        <v>?</v>
      </c>
      <c r="BX48" s="7" t="str">
        <f t="shared" si="10"/>
        <v>?</v>
      </c>
    </row>
    <row r="49" spans="1:76" ht="13.5" thickBot="1" x14ac:dyDescent="0.25">
      <c r="A49" s="27" t="s">
        <v>81</v>
      </c>
      <c r="B49" s="110" t="str">
        <f>IF(AND((B47&gt;0),(B46&gt;0)),(B47/B46),"")</f>
        <v/>
      </c>
      <c r="C49" s="109" t="s">
        <v>5</v>
      </c>
      <c r="D49" s="71" t="str">
        <f t="shared" ref="D49" si="443">IF(AND((D47&gt;0),(D46&gt;0)),(D47/D46),"")</f>
        <v/>
      </c>
      <c r="E49" s="61" t="s">
        <v>5</v>
      </c>
      <c r="F49" s="71" t="str">
        <f t="shared" ref="F49" si="444">IF(AND((F47&gt;0),(F46&gt;0)),(F47/F46),"")</f>
        <v/>
      </c>
      <c r="G49" s="61" t="s">
        <v>5</v>
      </c>
      <c r="H49" s="71" t="str">
        <f t="shared" ref="H49" si="445">IF(AND((H47&gt;0),(H46&gt;0)),(H47/H46),"")</f>
        <v/>
      </c>
      <c r="I49" s="61" t="s">
        <v>5</v>
      </c>
      <c r="J49" s="71" t="str">
        <f t="shared" ref="J49" si="446">IF(AND((J47&gt;0),(J46&gt;0)),(J47/J46),"")</f>
        <v/>
      </c>
      <c r="K49" s="61" t="s">
        <v>5</v>
      </c>
      <c r="L49" s="71" t="str">
        <f t="shared" ref="L49" si="447">IF(AND((L47&gt;0),(L46&gt;0)),(L47/L46),"")</f>
        <v/>
      </c>
      <c r="M49" s="61" t="s">
        <v>5</v>
      </c>
      <c r="N49" s="71" t="str">
        <f t="shared" ref="N49" si="448">IF(AND((N47&gt;0),(N46&gt;0)),(N47/N46),"")</f>
        <v/>
      </c>
      <c r="O49" s="61" t="s">
        <v>5</v>
      </c>
      <c r="P49" s="71" t="str">
        <f t="shared" ref="P49" si="449">IF(AND((P47&gt;0),(P46&gt;0)),(P47/P46),"")</f>
        <v/>
      </c>
      <c r="Q49" s="61" t="s">
        <v>5</v>
      </c>
      <c r="R49" s="71" t="str">
        <f t="shared" ref="R49" si="450">IF(AND((R47&gt;0),(R46&gt;0)),(R47/R46),"")</f>
        <v/>
      </c>
      <c r="S49" s="61" t="s">
        <v>5</v>
      </c>
      <c r="T49" s="71" t="str">
        <f t="shared" ref="T49" si="451">IF(AND((T47&gt;0),(T46&gt;0)),(T47/T46),"")</f>
        <v/>
      </c>
      <c r="U49" s="61" t="s">
        <v>5</v>
      </c>
      <c r="V49" s="71" t="str">
        <f t="shared" ref="V49" si="452">IF(AND((V47&gt;0),(V46&gt;0)),(V47/V46),"")</f>
        <v/>
      </c>
      <c r="W49" s="61" t="s">
        <v>5</v>
      </c>
      <c r="X49" s="71" t="str">
        <f t="shared" ref="X49" si="453">IF(AND((X47&gt;0),(X46&gt;0)),(X47/X46),"")</f>
        <v/>
      </c>
      <c r="Y49" s="61" t="s">
        <v>5</v>
      </c>
      <c r="Z49" s="71" t="str">
        <f t="shared" ref="Z49" si="454">IF(AND((Z47&gt;0),(Z46&gt;0)),(Z47/Z46),"")</f>
        <v/>
      </c>
      <c r="AA49" s="61" t="s">
        <v>5</v>
      </c>
      <c r="AB49" s="71" t="str">
        <f t="shared" ref="AB49" si="455">IF(AND((AB47&gt;0),(AB46&gt;0)),(AB47/AB46),"")</f>
        <v/>
      </c>
      <c r="AC49" s="61" t="s">
        <v>5</v>
      </c>
      <c r="AD49" s="71" t="str">
        <f t="shared" ref="AD49" si="456">IF(AND((AD47&gt;0),(AD46&gt;0)),(AD47/AD46),"")</f>
        <v/>
      </c>
      <c r="AE49" s="61" t="s">
        <v>5</v>
      </c>
      <c r="AF49" s="71" t="str">
        <f>IF(AND((AF47&gt;0),(AF46&gt;0)),(AF47/AF46),"")</f>
        <v/>
      </c>
      <c r="AG49" s="61" t="s">
        <v>5</v>
      </c>
      <c r="AH49" s="71" t="str">
        <f t="shared" ref="AH49" si="457">IF(AND((AH47&gt;0),(AH46&gt;0)),(AH47/AH46),"")</f>
        <v/>
      </c>
      <c r="AI49" s="61" t="s">
        <v>5</v>
      </c>
      <c r="AJ49" s="71" t="str">
        <f t="shared" ref="AJ49" si="458">IF(AND((AJ47&gt;0),(AJ46&gt;0)),(AJ47/AJ46),"")</f>
        <v/>
      </c>
      <c r="AK49" s="61" t="s">
        <v>5</v>
      </c>
      <c r="AL49" s="71" t="str">
        <f t="shared" ref="AL49" si="459">IF(AND((AL47&gt;0),(AL46&gt;0)),(AL47/AL46),"")</f>
        <v/>
      </c>
      <c r="AM49" s="61" t="s">
        <v>5</v>
      </c>
      <c r="AN49" s="71" t="str">
        <f t="shared" ref="AN49" si="460">IF(AND((AN47&gt;0),(AN46&gt;0)),(AN47/AN46),"")</f>
        <v/>
      </c>
      <c r="AO49" s="61" t="s">
        <v>5</v>
      </c>
      <c r="AP49" s="71" t="str">
        <f t="shared" ref="AP49" si="461">IF(AND((AP47&gt;0),(AP46&gt;0)),(AP47/AP46),"")</f>
        <v/>
      </c>
      <c r="AQ49" s="61" t="s">
        <v>5</v>
      </c>
      <c r="AR49" s="71" t="str">
        <f t="shared" ref="AR49" si="462">IF(AND((AR47&gt;0),(AR46&gt;0)),(AR47/AR46),"")</f>
        <v/>
      </c>
      <c r="AS49" s="61" t="s">
        <v>5</v>
      </c>
      <c r="AT49" s="71" t="str">
        <f t="shared" ref="AT49" si="463">IF(AND((AT47&gt;0),(AT46&gt;0)),(AT47/AT46),"")</f>
        <v/>
      </c>
      <c r="AU49" s="61" t="s">
        <v>5</v>
      </c>
      <c r="AV49" s="71" t="str">
        <f t="shared" ref="AV49" si="464">IF(AND((AV47&gt;0),(AV46&gt;0)),(AV47/AV46),"")</f>
        <v/>
      </c>
      <c r="AW49" s="61" t="s">
        <v>5</v>
      </c>
      <c r="AX49" s="71" t="str">
        <f t="shared" ref="AX49" si="465">IF(AND((AX47&gt;0),(AX46&gt;0)),(AX47/AX46),"")</f>
        <v/>
      </c>
      <c r="AY49" s="61" t="s">
        <v>5</v>
      </c>
      <c r="AZ49" s="71" t="str">
        <f t="shared" ref="AZ49" si="466">IF(AND((AZ47&gt;0),(AZ46&gt;0)),(AZ47/AZ46),"")</f>
        <v/>
      </c>
      <c r="BA49" s="61" t="s">
        <v>5</v>
      </c>
      <c r="BB49" s="71" t="str">
        <f t="shared" ref="BB49" si="467">IF(AND((BB47&gt;0),(BB46&gt;0)),(BB47/BB46),"")</f>
        <v/>
      </c>
      <c r="BC49" s="61" t="s">
        <v>5</v>
      </c>
      <c r="BD49" s="71" t="str">
        <f t="shared" ref="BD49" si="468">IF(AND((BD47&gt;0),(BD46&gt;0)),(BD47/BD46),"")</f>
        <v/>
      </c>
      <c r="BE49" s="61" t="s">
        <v>5</v>
      </c>
      <c r="BF49" s="71" t="str">
        <f t="shared" ref="BF49" si="469">IF(AND((BF47&gt;0),(BF46&gt;0)),(BF47/BF46),"")</f>
        <v/>
      </c>
      <c r="BG49" s="61" t="s">
        <v>5</v>
      </c>
      <c r="BH49" s="71" t="str">
        <f t="shared" ref="BH49" si="470">IF(AND((BH47&gt;0),(BH46&gt;0)),(BH47/BH46),"")</f>
        <v/>
      </c>
      <c r="BI49" s="61" t="s">
        <v>5</v>
      </c>
      <c r="BK49" s="20" t="str">
        <f t="shared" si="0"/>
        <v xml:space="preserve">     Posterior branches length ratio</v>
      </c>
      <c r="BL49" s="21">
        <f t="shared" si="1"/>
        <v>0</v>
      </c>
      <c r="BM49" s="122" t="str">
        <f t="shared" si="2"/>
        <v/>
      </c>
      <c r="BN49" s="123" t="str">
        <f t="shared" si="3"/>
        <v>?</v>
      </c>
      <c r="BO49" s="124" t="str">
        <f t="shared" si="4"/>
        <v/>
      </c>
      <c r="BP49" s="125" t="str">
        <f t="shared" si="5"/>
        <v/>
      </c>
      <c r="BQ49" s="126" t="s">
        <v>5</v>
      </c>
      <c r="BR49" s="127" t="str">
        <f t="shared" si="7"/>
        <v/>
      </c>
      <c r="BS49" s="128" t="str">
        <f t="shared" si="8"/>
        <v>?</v>
      </c>
      <c r="BT49" s="129" t="s">
        <v>5</v>
      </c>
      <c r="BU49" s="123" t="str">
        <f t="shared" si="9"/>
        <v>?</v>
      </c>
      <c r="BV49" s="130" t="s">
        <v>5</v>
      </c>
      <c r="BW49" s="123" t="str">
        <f t="shared" si="10"/>
        <v>?</v>
      </c>
      <c r="BX49" s="126" t="s">
        <v>5</v>
      </c>
    </row>
    <row r="50" spans="1:76" x14ac:dyDescent="0.2">
      <c r="A50" s="93"/>
      <c r="B50" s="112"/>
      <c r="C50" s="113"/>
      <c r="D50" s="94"/>
      <c r="E50" s="95"/>
      <c r="F50" s="94"/>
      <c r="G50" s="95"/>
      <c r="H50" s="94"/>
      <c r="I50" s="95"/>
      <c r="J50" s="94"/>
      <c r="K50" s="95"/>
      <c r="L50" s="94"/>
      <c r="M50" s="95"/>
      <c r="N50" s="94"/>
      <c r="O50" s="95"/>
      <c r="P50" s="94"/>
      <c r="Q50" s="95"/>
      <c r="R50" s="94"/>
      <c r="S50" s="95"/>
      <c r="T50" s="94"/>
      <c r="U50" s="95"/>
      <c r="V50" s="94"/>
      <c r="W50" s="95"/>
      <c r="X50" s="94"/>
      <c r="Y50" s="95"/>
      <c r="Z50" s="94"/>
      <c r="AA50" s="95"/>
      <c r="AB50" s="94"/>
      <c r="AC50" s="95"/>
      <c r="AD50" s="94"/>
      <c r="AE50" s="95"/>
      <c r="AF50" s="94"/>
      <c r="AG50" s="95"/>
      <c r="AH50" s="94"/>
      <c r="AI50" s="95"/>
      <c r="AJ50" s="94"/>
      <c r="AK50" s="95"/>
      <c r="AL50" s="94"/>
      <c r="AM50" s="95"/>
      <c r="AN50" s="94"/>
      <c r="AO50" s="95"/>
      <c r="AP50" s="94"/>
      <c r="AQ50" s="95"/>
      <c r="AR50" s="94"/>
      <c r="AS50" s="95"/>
      <c r="AT50" s="94"/>
      <c r="AU50" s="95"/>
      <c r="AV50" s="94"/>
      <c r="AW50" s="95"/>
      <c r="AX50" s="94"/>
      <c r="AY50" s="95"/>
      <c r="AZ50" s="94"/>
      <c r="BA50" s="95"/>
      <c r="BB50" s="94"/>
      <c r="BC50" s="95"/>
      <c r="BD50" s="94"/>
      <c r="BE50" s="95"/>
      <c r="BF50" s="94"/>
      <c r="BG50" s="95"/>
      <c r="BH50" s="94"/>
      <c r="BI50" s="95"/>
      <c r="BK50" s="22"/>
      <c r="BL50" s="10"/>
      <c r="BM50" s="4"/>
      <c r="BN50" s="40"/>
      <c r="BO50" s="6"/>
      <c r="BP50" s="51"/>
      <c r="BQ50" s="7"/>
      <c r="BR50" s="83"/>
      <c r="BS50" s="5"/>
      <c r="BT50" s="7"/>
      <c r="BU50" s="5"/>
      <c r="BV50" s="7"/>
      <c r="BW50" s="5"/>
      <c r="BX50" s="7"/>
    </row>
    <row r="51" spans="1:76" x14ac:dyDescent="0.2">
      <c r="A51" s="84" t="s">
        <v>84</v>
      </c>
      <c r="B51" s="146"/>
      <c r="C51" s="146"/>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c r="AI51" s="151"/>
      <c r="AJ51" s="151"/>
      <c r="AK51" s="151"/>
      <c r="AL51" s="151"/>
      <c r="AM51" s="151"/>
      <c r="AN51" s="151"/>
      <c r="AO51" s="151"/>
      <c r="AP51" s="151"/>
      <c r="AQ51" s="151"/>
      <c r="AR51" s="151"/>
      <c r="AS51" s="151"/>
      <c r="AT51" s="151"/>
      <c r="AU51" s="151"/>
      <c r="AV51" s="151"/>
      <c r="AW51" s="151"/>
      <c r="AX51" s="151"/>
      <c r="AY51" s="151"/>
      <c r="AZ51" s="151"/>
      <c r="BA51" s="151"/>
      <c r="BB51" s="151"/>
      <c r="BC51" s="151"/>
      <c r="BD51" s="151"/>
      <c r="BE51" s="151"/>
      <c r="BF51" s="151"/>
      <c r="BG51" s="151"/>
      <c r="BH51" s="151"/>
      <c r="BI51" s="151"/>
      <c r="BL51" s="85">
        <f>COUNT(B51:BI51)</f>
        <v>0</v>
      </c>
      <c r="BM51" s="5"/>
      <c r="BN51" s="5"/>
      <c r="BO51" s="5"/>
      <c r="BP51" s="7"/>
      <c r="BQ51" s="7"/>
      <c r="BR51" s="7"/>
      <c r="BS51" s="137" t="str">
        <f>IF(COUNT(B51:BI51)&gt;0,AVERAGE(B51:BI51),"?")</f>
        <v>?</v>
      </c>
      <c r="BT51" s="137"/>
      <c r="BU51" s="5"/>
      <c r="BV51" s="7"/>
      <c r="BW51" s="5"/>
      <c r="BX51" s="7"/>
    </row>
    <row r="52" spans="1:76" x14ac:dyDescent="0.2">
      <c r="A52" s="84" t="s">
        <v>86</v>
      </c>
      <c r="B52" s="146"/>
      <c r="C52" s="146"/>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L52" s="85">
        <f t="shared" ref="BL52:BL54" si="471">COUNT(B52:BI52)</f>
        <v>0</v>
      </c>
      <c r="BM52" s="5"/>
      <c r="BN52" s="5"/>
      <c r="BO52" s="5"/>
      <c r="BP52" s="7"/>
      <c r="BQ52" s="7"/>
      <c r="BR52" s="7"/>
      <c r="BS52" s="137" t="str">
        <f t="shared" ref="BS52:BS54" si="472">IF(COUNT(B52:BI52)&gt;0,AVERAGE(B52:BI52),"?")</f>
        <v>?</v>
      </c>
      <c r="BT52" s="137"/>
      <c r="BU52" s="5"/>
      <c r="BV52" s="7"/>
      <c r="BW52" s="5"/>
      <c r="BX52" s="7"/>
    </row>
    <row r="53" spans="1:76" x14ac:dyDescent="0.2">
      <c r="A53" s="84" t="s">
        <v>87</v>
      </c>
      <c r="B53" s="146"/>
      <c r="C53" s="146"/>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51"/>
      <c r="AR53" s="151"/>
      <c r="AS53" s="151"/>
      <c r="AT53" s="151"/>
      <c r="AU53" s="151"/>
      <c r="AV53" s="151"/>
      <c r="AW53" s="151"/>
      <c r="AX53" s="151"/>
      <c r="AY53" s="151"/>
      <c r="AZ53" s="151"/>
      <c r="BA53" s="151"/>
      <c r="BB53" s="151"/>
      <c r="BC53" s="151"/>
      <c r="BD53" s="151"/>
      <c r="BE53" s="151"/>
      <c r="BF53" s="151"/>
      <c r="BG53" s="151"/>
      <c r="BH53" s="151"/>
      <c r="BI53" s="151"/>
      <c r="BL53" s="85">
        <f t="shared" si="471"/>
        <v>0</v>
      </c>
      <c r="BM53" s="5"/>
      <c r="BN53" s="5"/>
      <c r="BO53" s="5"/>
      <c r="BP53" s="7"/>
      <c r="BQ53" s="7"/>
      <c r="BR53" s="7"/>
      <c r="BS53" s="137" t="str">
        <f t="shared" si="472"/>
        <v>?</v>
      </c>
      <c r="BT53" s="137"/>
      <c r="BU53" s="5"/>
      <c r="BV53" s="7"/>
      <c r="BW53" s="5"/>
      <c r="BX53" s="7"/>
    </row>
    <row r="54" spans="1:76" x14ac:dyDescent="0.2">
      <c r="A54" s="84" t="s">
        <v>88</v>
      </c>
      <c r="B54" s="146"/>
      <c r="C54" s="146"/>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51"/>
      <c r="AR54" s="151"/>
      <c r="AS54" s="151"/>
      <c r="AT54" s="151"/>
      <c r="AU54" s="151"/>
      <c r="AV54" s="151"/>
      <c r="AW54" s="151"/>
      <c r="AX54" s="151"/>
      <c r="AY54" s="151"/>
      <c r="AZ54" s="151"/>
      <c r="BA54" s="151"/>
      <c r="BB54" s="151"/>
      <c r="BC54" s="151"/>
      <c r="BD54" s="151"/>
      <c r="BE54" s="151"/>
      <c r="BF54" s="151"/>
      <c r="BG54" s="151"/>
      <c r="BH54" s="151"/>
      <c r="BI54" s="151"/>
      <c r="BL54" s="85">
        <f t="shared" si="471"/>
        <v>0</v>
      </c>
      <c r="BM54" s="5"/>
      <c r="BN54" s="5"/>
      <c r="BO54" s="5"/>
      <c r="BP54" s="7"/>
      <c r="BQ54" s="7"/>
      <c r="BR54" s="7"/>
      <c r="BS54" s="137" t="str">
        <f t="shared" si="472"/>
        <v>?</v>
      </c>
      <c r="BT54" s="137"/>
      <c r="BU54" s="5"/>
      <c r="BV54" s="7"/>
      <c r="BW54" s="5"/>
      <c r="BX54" s="7"/>
    </row>
    <row r="55" spans="1:76" x14ac:dyDescent="0.2">
      <c r="BL55" s="10"/>
      <c r="BM55" s="5"/>
      <c r="BN55" s="5"/>
      <c r="BO55" s="5"/>
      <c r="BP55" s="7"/>
      <c r="BQ55" s="7"/>
      <c r="BR55" s="7"/>
      <c r="BS55" s="5"/>
      <c r="BT55" s="7"/>
      <c r="BU55" s="5"/>
      <c r="BV55" s="7"/>
      <c r="BW55" s="5"/>
      <c r="BX55" s="7"/>
    </row>
    <row r="56" spans="1:76" x14ac:dyDescent="0.2">
      <c r="BL56" s="10"/>
      <c r="BM56" s="5"/>
      <c r="BN56" s="5"/>
      <c r="BO56" s="5"/>
      <c r="BP56" s="7"/>
      <c r="BQ56" s="7"/>
      <c r="BR56" s="7"/>
      <c r="BS56" s="5"/>
      <c r="BT56" s="7"/>
      <c r="BU56" s="5"/>
      <c r="BV56" s="7"/>
      <c r="BW56" s="5"/>
      <c r="BX56" s="7"/>
    </row>
    <row r="57" spans="1:76" x14ac:dyDescent="0.2">
      <c r="BL57" s="10"/>
      <c r="BM57" s="5"/>
      <c r="BN57" s="5"/>
      <c r="BO57" s="5"/>
      <c r="BP57" s="7"/>
      <c r="BQ57" s="7"/>
      <c r="BR57" s="7"/>
      <c r="BS57" s="5"/>
      <c r="BT57" s="7"/>
      <c r="BU57" s="5"/>
      <c r="BV57" s="7"/>
      <c r="BW57" s="5"/>
      <c r="BX57" s="7"/>
    </row>
    <row r="58" spans="1:76" x14ac:dyDescent="0.2">
      <c r="BL58" s="10"/>
      <c r="BM58" s="5"/>
      <c r="BN58" s="5"/>
      <c r="BO58" s="5"/>
      <c r="BP58" s="7"/>
      <c r="BQ58" s="7"/>
      <c r="BR58" s="7"/>
      <c r="BS58" s="5"/>
      <c r="BT58" s="7"/>
      <c r="BU58" s="5"/>
      <c r="BV58" s="7"/>
      <c r="BW58" s="5"/>
      <c r="BX58" s="7"/>
    </row>
    <row r="59" spans="1:76" x14ac:dyDescent="0.2">
      <c r="BL59" s="10"/>
      <c r="BM59" s="5"/>
      <c r="BN59" s="5"/>
      <c r="BO59" s="5"/>
      <c r="BP59" s="7"/>
      <c r="BQ59" s="7"/>
      <c r="BR59" s="7"/>
      <c r="BS59" s="5"/>
      <c r="BT59" s="7"/>
      <c r="BU59" s="5"/>
      <c r="BV59" s="7"/>
      <c r="BW59" s="5"/>
      <c r="BX59" s="7"/>
    </row>
    <row r="60" spans="1:76" x14ac:dyDescent="0.2">
      <c r="BL60" s="10"/>
      <c r="BM60" s="5"/>
      <c r="BN60" s="5"/>
      <c r="BO60" s="5"/>
      <c r="BP60" s="7"/>
      <c r="BQ60" s="7"/>
      <c r="BR60" s="7"/>
      <c r="BS60" s="5"/>
      <c r="BT60" s="7"/>
      <c r="BU60" s="5"/>
      <c r="BV60" s="7"/>
      <c r="BW60" s="5"/>
      <c r="BX60" s="7"/>
    </row>
    <row r="61" spans="1:76" x14ac:dyDescent="0.2">
      <c r="BL61" s="10"/>
      <c r="BM61" s="5"/>
      <c r="BN61" s="5"/>
      <c r="BO61" s="5"/>
      <c r="BP61" s="7"/>
      <c r="BQ61" s="7"/>
      <c r="BR61" s="7"/>
      <c r="BS61" s="5"/>
      <c r="BT61" s="7"/>
      <c r="BU61" s="5"/>
      <c r="BV61" s="7"/>
      <c r="BW61" s="5"/>
      <c r="BX61" s="7"/>
    </row>
    <row r="62" spans="1:76" x14ac:dyDescent="0.2">
      <c r="BL62" s="10"/>
      <c r="BM62" s="5"/>
      <c r="BN62" s="5"/>
      <c r="BO62" s="5"/>
      <c r="BP62" s="7"/>
      <c r="BQ62" s="7"/>
      <c r="BR62" s="7"/>
      <c r="BS62" s="5"/>
      <c r="BT62" s="7"/>
      <c r="BU62" s="5"/>
      <c r="BV62" s="7"/>
      <c r="BW62" s="5"/>
      <c r="BX62" s="7"/>
    </row>
    <row r="63" spans="1:76" x14ac:dyDescent="0.2">
      <c r="BL63" s="10"/>
      <c r="BM63" s="5"/>
      <c r="BN63" s="5"/>
      <c r="BO63" s="5"/>
      <c r="BP63" s="7"/>
      <c r="BQ63" s="7"/>
      <c r="BR63" s="7"/>
      <c r="BS63" s="5"/>
      <c r="BT63" s="7"/>
      <c r="BU63" s="5"/>
      <c r="BV63" s="7"/>
      <c r="BW63" s="5"/>
      <c r="BX63" s="7"/>
    </row>
    <row r="64" spans="1:76" x14ac:dyDescent="0.2">
      <c r="BL64" s="10"/>
      <c r="BM64" s="5"/>
      <c r="BN64" s="5"/>
      <c r="BO64" s="5"/>
      <c r="BP64" s="7"/>
      <c r="BQ64" s="7"/>
      <c r="BR64" s="7"/>
      <c r="BS64" s="5"/>
      <c r="BT64" s="7"/>
      <c r="BU64" s="5"/>
      <c r="BV64" s="7"/>
      <c r="BW64" s="5"/>
      <c r="BX64" s="7"/>
    </row>
    <row r="65" spans="71:71" x14ac:dyDescent="0.2">
      <c r="BS65" s="5"/>
    </row>
    <row r="66" spans="71:71" x14ac:dyDescent="0.2">
      <c r="BS66" s="5"/>
    </row>
    <row r="67" spans="71:71" x14ac:dyDescent="0.2">
      <c r="BS67" s="5"/>
    </row>
  </sheetData>
  <mergeCells count="162">
    <mergeCell ref="BS54:BT54"/>
    <mergeCell ref="AZ54:BA54"/>
    <mergeCell ref="BB54:BC54"/>
    <mergeCell ref="BD54:BE54"/>
    <mergeCell ref="BF54:BG54"/>
    <mergeCell ref="BH54:BI54"/>
    <mergeCell ref="AP54:AQ54"/>
    <mergeCell ref="AR54:AS54"/>
    <mergeCell ref="AT54:AU54"/>
    <mergeCell ref="AV54:AW54"/>
    <mergeCell ref="AX54:AY54"/>
    <mergeCell ref="AF54:AG54"/>
    <mergeCell ref="AH54:AI54"/>
    <mergeCell ref="AJ54:AK54"/>
    <mergeCell ref="AL54:AM54"/>
    <mergeCell ref="AN54:AO54"/>
    <mergeCell ref="BS53:BT53"/>
    <mergeCell ref="B54:C54"/>
    <mergeCell ref="D54:E54"/>
    <mergeCell ref="F54:G54"/>
    <mergeCell ref="H54:I54"/>
    <mergeCell ref="J54:K54"/>
    <mergeCell ref="L54:M54"/>
    <mergeCell ref="N54:O54"/>
    <mergeCell ref="P54:Q54"/>
    <mergeCell ref="R54:S54"/>
    <mergeCell ref="T54:U54"/>
    <mergeCell ref="V54:W54"/>
    <mergeCell ref="X54:Y54"/>
    <mergeCell ref="Z54:AA54"/>
    <mergeCell ref="AB54:AC54"/>
    <mergeCell ref="AD54:AE54"/>
    <mergeCell ref="AZ53:BA53"/>
    <mergeCell ref="BB53:BC53"/>
    <mergeCell ref="BD53:BE53"/>
    <mergeCell ref="BF53:BG53"/>
    <mergeCell ref="BH53:BI53"/>
    <mergeCell ref="AP53:AQ53"/>
    <mergeCell ref="AR53:AS53"/>
    <mergeCell ref="AT53:AU53"/>
    <mergeCell ref="AV53:AW53"/>
    <mergeCell ref="AX53:AY53"/>
    <mergeCell ref="AF53:AG53"/>
    <mergeCell ref="AH53:AI53"/>
    <mergeCell ref="AJ53:AK53"/>
    <mergeCell ref="AL53:AM53"/>
    <mergeCell ref="AN53:AO53"/>
    <mergeCell ref="BS52:BT52"/>
    <mergeCell ref="B53:C53"/>
    <mergeCell ref="D53:E53"/>
    <mergeCell ref="F53:G53"/>
    <mergeCell ref="H53:I53"/>
    <mergeCell ref="J53:K53"/>
    <mergeCell ref="L53:M53"/>
    <mergeCell ref="N53:O53"/>
    <mergeCell ref="P53:Q53"/>
    <mergeCell ref="R53:S53"/>
    <mergeCell ref="T53:U53"/>
    <mergeCell ref="V53:W53"/>
    <mergeCell ref="X53:Y53"/>
    <mergeCell ref="Z53:AA53"/>
    <mergeCell ref="AB53:AC53"/>
    <mergeCell ref="AD53:AE53"/>
    <mergeCell ref="AZ52:BA52"/>
    <mergeCell ref="BB52:BC52"/>
    <mergeCell ref="BD52:BE52"/>
    <mergeCell ref="BF52:BG52"/>
    <mergeCell ref="BH52:BI52"/>
    <mergeCell ref="AP52:AQ52"/>
    <mergeCell ref="AR52:AS52"/>
    <mergeCell ref="AT52:AU52"/>
    <mergeCell ref="AV52:AW52"/>
    <mergeCell ref="AX52:AY52"/>
    <mergeCell ref="AF52:AG52"/>
    <mergeCell ref="AH52:AI52"/>
    <mergeCell ref="AJ52:AK52"/>
    <mergeCell ref="AL52:AM52"/>
    <mergeCell ref="AN52:AO52"/>
    <mergeCell ref="BS51:BT51"/>
    <mergeCell ref="B52:C52"/>
    <mergeCell ref="D52:E52"/>
    <mergeCell ref="F52:G52"/>
    <mergeCell ref="H52:I52"/>
    <mergeCell ref="J52:K52"/>
    <mergeCell ref="L52:M52"/>
    <mergeCell ref="N52:O52"/>
    <mergeCell ref="P52:Q52"/>
    <mergeCell ref="R52:S52"/>
    <mergeCell ref="T52:U52"/>
    <mergeCell ref="V52:W52"/>
    <mergeCell ref="X52:Y52"/>
    <mergeCell ref="Z52:AA52"/>
    <mergeCell ref="AB52:AC52"/>
    <mergeCell ref="AD52:AE52"/>
    <mergeCell ref="AZ51:BA51"/>
    <mergeCell ref="BB51:BC51"/>
    <mergeCell ref="BD51:BE51"/>
    <mergeCell ref="BF51:BG51"/>
    <mergeCell ref="BH51:BI51"/>
    <mergeCell ref="AP51:AQ51"/>
    <mergeCell ref="AR51:AS51"/>
    <mergeCell ref="AT51:AU51"/>
    <mergeCell ref="AV51:AW51"/>
    <mergeCell ref="AX51:AY51"/>
    <mergeCell ref="AF51:AG51"/>
    <mergeCell ref="AH51:AI51"/>
    <mergeCell ref="AJ51:AK51"/>
    <mergeCell ref="AL51:AM51"/>
    <mergeCell ref="AN51:AO51"/>
    <mergeCell ref="V51:W51"/>
    <mergeCell ref="X51:Y51"/>
    <mergeCell ref="Z51:AA51"/>
    <mergeCell ref="AB51:AC51"/>
    <mergeCell ref="AD51:AE51"/>
    <mergeCell ref="L51:M51"/>
    <mergeCell ref="N51:O51"/>
    <mergeCell ref="P51:Q51"/>
    <mergeCell ref="R51:S51"/>
    <mergeCell ref="T51:U51"/>
    <mergeCell ref="B51:C51"/>
    <mergeCell ref="D51:E51"/>
    <mergeCell ref="F51:G51"/>
    <mergeCell ref="H51:I51"/>
    <mergeCell ref="J51:K51"/>
    <mergeCell ref="BS1:BT1"/>
    <mergeCell ref="BU1:BV1"/>
    <mergeCell ref="BW1:BX1"/>
    <mergeCell ref="BM2:BO2"/>
    <mergeCell ref="BP2:BR2"/>
    <mergeCell ref="BF1:BG1"/>
    <mergeCell ref="BH1:BI1"/>
    <mergeCell ref="BK1:BK2"/>
    <mergeCell ref="BL1:BL2"/>
    <mergeCell ref="BM1:BR1"/>
    <mergeCell ref="AV1:AW1"/>
    <mergeCell ref="AX1:AY1"/>
    <mergeCell ref="AZ1:BA1"/>
    <mergeCell ref="BB1:BC1"/>
    <mergeCell ref="BD1:BE1"/>
    <mergeCell ref="L1:M1"/>
    <mergeCell ref="N1:O1"/>
    <mergeCell ref="P1:Q1"/>
    <mergeCell ref="R1:S1"/>
    <mergeCell ref="T1:U1"/>
    <mergeCell ref="V1:W1"/>
    <mergeCell ref="X1:Y1"/>
    <mergeCell ref="AF1:AG1"/>
    <mergeCell ref="AH1:AI1"/>
    <mergeCell ref="AJ1:AK1"/>
    <mergeCell ref="AL1:AM1"/>
    <mergeCell ref="AN1:AO1"/>
    <mergeCell ref="AR1:AS1"/>
    <mergeCell ref="AT1:AU1"/>
    <mergeCell ref="B1:C1"/>
    <mergeCell ref="D1:E1"/>
    <mergeCell ref="F1:G1"/>
    <mergeCell ref="H1:I1"/>
    <mergeCell ref="J1:K1"/>
    <mergeCell ref="AB1:AC1"/>
    <mergeCell ref="AD1:AE1"/>
    <mergeCell ref="Z1:AA1"/>
    <mergeCell ref="AP1:AQ1"/>
  </mergeCell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7C80"/>
  </sheetPr>
  <dimension ref="A1:AS25"/>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28515625" style="50" bestFit="1" customWidth="1"/>
    <col min="2" max="2" width="9.7109375" style="76" bestFit="1" customWidth="1"/>
    <col min="3" max="3" width="9.85546875" style="49" bestFit="1" customWidth="1"/>
    <col min="4" max="4" width="9.140625" style="48" customWidth="1"/>
    <col min="5" max="44" width="9.140625" style="48"/>
    <col min="45" max="45" width="9.140625" style="48" customWidth="1"/>
    <col min="46" max="16384" width="9.140625" style="48"/>
  </cols>
  <sheetData>
    <row r="1" spans="1:45" ht="76.5" x14ac:dyDescent="0.2">
      <c r="A1" s="54" t="s">
        <v>54</v>
      </c>
      <c r="B1" s="77" t="s">
        <v>55</v>
      </c>
      <c r="C1" s="55" t="s">
        <v>45</v>
      </c>
      <c r="D1" s="72" t="s">
        <v>11</v>
      </c>
      <c r="E1" s="72" t="s">
        <v>12</v>
      </c>
      <c r="F1" s="72" t="s">
        <v>13</v>
      </c>
      <c r="G1" s="73" t="s">
        <v>38</v>
      </c>
      <c r="H1" s="73" t="s">
        <v>39</v>
      </c>
      <c r="I1" s="73" t="s">
        <v>89</v>
      </c>
      <c r="J1" s="73" t="s">
        <v>41</v>
      </c>
      <c r="K1" s="73" t="s">
        <v>42</v>
      </c>
      <c r="L1" s="73" t="s">
        <v>43</v>
      </c>
      <c r="M1" s="73" t="s">
        <v>44</v>
      </c>
      <c r="N1" s="73" t="s">
        <v>56</v>
      </c>
      <c r="O1" s="73" t="s">
        <v>57</v>
      </c>
      <c r="P1" s="73" t="s">
        <v>58</v>
      </c>
      <c r="Q1" s="73" t="s">
        <v>90</v>
      </c>
      <c r="R1" s="73" t="s">
        <v>59</v>
      </c>
      <c r="S1" s="73" t="s">
        <v>60</v>
      </c>
      <c r="T1" s="73" t="s">
        <v>61</v>
      </c>
      <c r="U1" s="73" t="s">
        <v>93</v>
      </c>
      <c r="V1" s="73" t="s">
        <v>62</v>
      </c>
      <c r="W1" s="73" t="s">
        <v>63</v>
      </c>
      <c r="X1" s="73" t="s">
        <v>64</v>
      </c>
      <c r="Y1" s="73" t="s">
        <v>92</v>
      </c>
      <c r="Z1" s="73" t="s">
        <v>65</v>
      </c>
      <c r="AA1" s="73" t="s">
        <v>66</v>
      </c>
      <c r="AB1" s="73" t="s">
        <v>67</v>
      </c>
      <c r="AC1" s="73" t="s">
        <v>94</v>
      </c>
      <c r="AD1" s="73" t="s">
        <v>68</v>
      </c>
      <c r="AE1" s="73" t="s">
        <v>69</v>
      </c>
      <c r="AF1" s="73" t="s">
        <v>70</v>
      </c>
      <c r="AG1" s="73" t="s">
        <v>91</v>
      </c>
      <c r="AH1" s="73" t="s">
        <v>71</v>
      </c>
      <c r="AI1" s="73" t="s">
        <v>72</v>
      </c>
      <c r="AJ1" s="73" t="s">
        <v>73</v>
      </c>
      <c r="AK1" s="73" t="s">
        <v>95</v>
      </c>
      <c r="AL1" s="73" t="s">
        <v>74</v>
      </c>
      <c r="AM1" s="73" t="s">
        <v>75</v>
      </c>
      <c r="AN1" s="73" t="s">
        <v>76</v>
      </c>
      <c r="AO1" s="73" t="s">
        <v>96</v>
      </c>
      <c r="AP1" s="73" t="s">
        <v>77</v>
      </c>
      <c r="AQ1" s="73" t="s">
        <v>78</v>
      </c>
      <c r="AR1" s="73" t="s">
        <v>79</v>
      </c>
      <c r="AS1" s="73" t="s">
        <v>97</v>
      </c>
    </row>
    <row r="2" spans="1:45" x14ac:dyDescent="0.2">
      <c r="A2" s="115" t="str">
        <f>'general info'!D2</f>
        <v>Milnesium inceptum</v>
      </c>
      <c r="B2" s="116" t="str">
        <f>'general info'!D3</f>
        <v>BG.058</v>
      </c>
      <c r="C2" s="56" t="str">
        <f>females!B1</f>
        <v>BG.058.06</v>
      </c>
      <c r="D2" s="57">
        <f>IF(females!B3&gt;0,females!B3,"")</f>
        <v>513</v>
      </c>
      <c r="E2" s="57">
        <f>IF(females!B4&gt;0,females!B4,"")</f>
        <v>6</v>
      </c>
      <c r="F2" s="58">
        <f>IF(females!B5&gt;0,females!B5,"")</f>
        <v>5.0999999999999996</v>
      </c>
      <c r="G2" s="58">
        <f>IF(females!B7&gt;0,females!B7,"")</f>
        <v>35.1</v>
      </c>
      <c r="H2" s="58">
        <f>IF(females!B8&gt;0,females!B8,"")</f>
        <v>23.4</v>
      </c>
      <c r="I2" s="58">
        <f>IF(females!B9&gt;0,females!B9,"")</f>
        <v>11.6</v>
      </c>
      <c r="J2" s="58">
        <f>IF(females!B10&gt;0,females!B10,"")</f>
        <v>9.3000000000000007</v>
      </c>
      <c r="K2" s="58">
        <f>IF(females!B11&gt;0,females!B11,"")</f>
        <v>9.9</v>
      </c>
      <c r="L2" s="60">
        <f>IF(females!B12&gt;0,females!B12,"")</f>
        <v>0.26495726495726496</v>
      </c>
      <c r="M2" s="60">
        <f>IF(females!B13&gt;0,females!B13,"")</f>
        <v>0.85344827586206906</v>
      </c>
      <c r="N2" s="58">
        <f>IF(females!B15&gt;0,females!B15,"")</f>
        <v>13.8</v>
      </c>
      <c r="O2" s="58">
        <f>IF(females!B16&gt;0,females!B16,"")</f>
        <v>10.9</v>
      </c>
      <c r="P2" s="58" t="str">
        <f>IF(females!B17&gt;0,females!B17,"")</f>
        <v/>
      </c>
      <c r="Q2" s="58">
        <f>IF(females!B18&gt;0,females!B18,"")</f>
        <v>0.78985507246376807</v>
      </c>
      <c r="R2" s="58">
        <f>IF(females!B19&gt;0,females!B19,"")</f>
        <v>14</v>
      </c>
      <c r="S2" s="58">
        <f>IF(females!B20&gt;0,females!B20,"")</f>
        <v>10.199999999999999</v>
      </c>
      <c r="T2" s="58" t="str">
        <f>IF(females!B21&gt;0,females!B21,"")</f>
        <v/>
      </c>
      <c r="U2" s="58">
        <f>IF(females!B22&gt;0,females!B22,"")</f>
        <v>0.72857142857142854</v>
      </c>
      <c r="V2" s="58">
        <f>IF(females!B24&gt;0,females!B24,"")</f>
        <v>14.4</v>
      </c>
      <c r="W2" s="58">
        <f>IF(females!B25&gt;0,females!B25,"")</f>
        <v>10.8</v>
      </c>
      <c r="X2" s="58" t="str">
        <f>IF(females!B26&gt;0,females!B26,"")</f>
        <v/>
      </c>
      <c r="Y2" s="58">
        <f>IF(females!B27&gt;0,females!B27,"")</f>
        <v>0.75</v>
      </c>
      <c r="Z2" s="58">
        <f>IF(females!B28&gt;0,females!B28,"")</f>
        <v>13.8</v>
      </c>
      <c r="AA2" s="58">
        <f>IF(females!B29&gt;0,females!B29,"")</f>
        <v>10.8</v>
      </c>
      <c r="AB2" s="58">
        <f>IF(females!B30&gt;0,females!B30,"")</f>
        <v>6.2</v>
      </c>
      <c r="AC2" s="58">
        <f>IF(females!B31&gt;0,females!B31,"")</f>
        <v>0.78260869565217395</v>
      </c>
      <c r="AD2" s="58">
        <f>IF(females!B33&gt;0,females!B33,"")</f>
        <v>13.7</v>
      </c>
      <c r="AE2" s="58">
        <f>IF(females!B34&gt;0,females!B34,"")</f>
        <v>11.9</v>
      </c>
      <c r="AF2" s="58">
        <f>IF(females!B35&gt;0,females!B35,"")</f>
        <v>3.5</v>
      </c>
      <c r="AG2" s="58">
        <f>IF(females!B36&gt;0,females!B36,"")</f>
        <v>0.86861313868613144</v>
      </c>
      <c r="AH2" s="58">
        <f>IF(females!B37&gt;0,females!B37,"")</f>
        <v>13.6</v>
      </c>
      <c r="AI2" s="58">
        <f>IF(females!B38&gt;0,females!B38,"")</f>
        <v>11.7</v>
      </c>
      <c r="AJ2" s="58">
        <f>IF(females!B39&gt;0,females!B39,"")</f>
        <v>5.6</v>
      </c>
      <c r="AK2" s="58">
        <f>IF(females!B40&gt;0,females!B40,"")</f>
        <v>0.86029411764705876</v>
      </c>
      <c r="AL2" s="58" t="str">
        <f>IF(females!B42&gt;0,females!B42,"")</f>
        <v/>
      </c>
      <c r="AM2" s="58">
        <f>IF(females!B43&gt;0,females!B43,"")</f>
        <v>12.7</v>
      </c>
      <c r="AN2" s="58">
        <f>IF(females!B44&gt;0,females!B44,"")</f>
        <v>4.0999999999999996</v>
      </c>
      <c r="AO2" s="58" t="str">
        <f>IF(females!B45&gt;0,females!B45,"")</f>
        <v/>
      </c>
      <c r="AP2" s="58">
        <f>IF(females!B46&gt;0,females!B46,"")</f>
        <v>18.100000000000001</v>
      </c>
      <c r="AQ2" s="58">
        <f>IF(females!B47&gt;0,females!B47,"")</f>
        <v>12</v>
      </c>
      <c r="AR2" s="58">
        <f>IF(females!B48&gt;0,females!B48,"")</f>
        <v>7.2</v>
      </c>
      <c r="AS2" s="96">
        <f>IF(females!B49&gt;0,females!B49,"")</f>
        <v>0.66298342541436461</v>
      </c>
    </row>
    <row r="3" spans="1:45" x14ac:dyDescent="0.2">
      <c r="A3" s="54" t="str">
        <f>A$2</f>
        <v>Milnesium inceptum</v>
      </c>
      <c r="B3" s="75" t="str">
        <f>B$2</f>
        <v>BG.058</v>
      </c>
      <c r="C3" s="56" t="str">
        <f>females!D1</f>
        <v>BG.058.07</v>
      </c>
      <c r="D3" s="57">
        <f>IF(females!D3&gt;0,females!D3,"")</f>
        <v>716</v>
      </c>
      <c r="E3" s="57">
        <f>IF(females!D4&gt;0,females!D4,"")</f>
        <v>8.1999999999999993</v>
      </c>
      <c r="F3" s="59">
        <f>IF(females!D5&gt;0,females!D5,"")</f>
        <v>6.9</v>
      </c>
      <c r="G3" s="58">
        <f>IF(females!D7&gt;0,females!D7,"")</f>
        <v>42.4</v>
      </c>
      <c r="H3" s="58">
        <f>IF(females!D8&gt;0,females!D8,"")</f>
        <v>27.7</v>
      </c>
      <c r="I3" s="58">
        <f>IF(females!D9&gt;0,females!D9,"")</f>
        <v>18.899999999999999</v>
      </c>
      <c r="J3" s="58">
        <f>IF(females!D10&gt;0,females!D10,"")</f>
        <v>14.9</v>
      </c>
      <c r="K3" s="58">
        <f>IF(females!D11&gt;0,females!D11,"")</f>
        <v>14.2</v>
      </c>
      <c r="L3" s="60">
        <f>IF(females!D12&gt;0,females!D12,"")</f>
        <v>0.35141509433962265</v>
      </c>
      <c r="M3" s="60">
        <f>IF(females!D13&gt;0,females!D13,"")</f>
        <v>0.75132275132275139</v>
      </c>
      <c r="N3" s="58">
        <f>IF(females!D15&gt;0,females!D15,"")</f>
        <v>19.100000000000001</v>
      </c>
      <c r="O3" s="58">
        <f>IF(females!D16&gt;0,females!D16,"")</f>
        <v>14.8</v>
      </c>
      <c r="P3" s="58">
        <f>IF(females!D17&gt;0,females!D17,"")</f>
        <v>3.7</v>
      </c>
      <c r="Q3" s="58">
        <f>IF(females!D18&gt;0,females!D18,"")</f>
        <v>0.77486910994764391</v>
      </c>
      <c r="R3" s="58">
        <f>IF(females!D19&gt;0,females!D19,"")</f>
        <v>17.5</v>
      </c>
      <c r="S3" s="58">
        <f>IF(females!D20&gt;0,females!D20,"")</f>
        <v>14.9</v>
      </c>
      <c r="T3" s="58">
        <f>IF(females!D21&gt;0,females!D21,"")</f>
        <v>6.7</v>
      </c>
      <c r="U3" s="58">
        <f>IF(females!D22&gt;0,females!D22,"")</f>
        <v>0.85142857142857142</v>
      </c>
      <c r="V3" s="58">
        <f>IF(females!D24&gt;0,females!D24,"")</f>
        <v>19.3</v>
      </c>
      <c r="W3" s="58">
        <f>IF(females!D25&gt;0,females!D25,"")</f>
        <v>15</v>
      </c>
      <c r="X3" s="58">
        <f>IF(females!D26&gt;0,females!D26,"")</f>
        <v>4.8</v>
      </c>
      <c r="Y3" s="58">
        <f>IF(females!D27&gt;0,females!D27,"")</f>
        <v>0.77720207253886009</v>
      </c>
      <c r="Z3" s="58">
        <f>IF(females!D28&gt;0,females!D28,"")</f>
        <v>18.8</v>
      </c>
      <c r="AA3" s="58">
        <f>IF(females!D29&gt;0,females!D29,"")</f>
        <v>14.9</v>
      </c>
      <c r="AB3" s="58">
        <f>IF(females!D30&gt;0,females!D30,"")</f>
        <v>7.3</v>
      </c>
      <c r="AC3" s="58">
        <f>IF(females!D31&gt;0,females!D31,"")</f>
        <v>0.79255319148936165</v>
      </c>
      <c r="AD3" s="58">
        <f>IF(females!D33&gt;0,females!D33,"")</f>
        <v>20.6</v>
      </c>
      <c r="AE3" s="58">
        <f>IF(females!D34&gt;0,females!D34,"")</f>
        <v>15.54</v>
      </c>
      <c r="AF3" s="58">
        <f>IF(females!D35&gt;0,females!D35,"")</f>
        <v>5.4</v>
      </c>
      <c r="AG3" s="58">
        <f>IF(females!D36&gt;0,females!D36,"")</f>
        <v>0.75436893203883482</v>
      </c>
      <c r="AH3" s="58">
        <f>IF(females!D37&gt;0,females!D37,"")</f>
        <v>18.399999999999999</v>
      </c>
      <c r="AI3" s="58">
        <f>IF(females!D38&gt;0,females!D38,"")</f>
        <v>15.1</v>
      </c>
      <c r="AJ3" s="58">
        <f>IF(females!D39&gt;0,females!D39,"")</f>
        <v>7.1</v>
      </c>
      <c r="AK3" s="58">
        <f>IF(females!D40&gt;0,females!D40,"")</f>
        <v>0.82065217391304357</v>
      </c>
      <c r="AL3" s="58">
        <f>IF(females!D42&gt;0,females!D42,"")</f>
        <v>24.1</v>
      </c>
      <c r="AM3" s="58">
        <f>IF(females!D43&gt;0,females!D43,"")</f>
        <v>16</v>
      </c>
      <c r="AN3" s="58">
        <f>IF(females!D44&gt;0,females!D44,"")</f>
        <v>4.8</v>
      </c>
      <c r="AO3" s="58">
        <f>IF(females!D45&gt;0,females!D45,"")</f>
        <v>0.66390041493775931</v>
      </c>
      <c r="AP3" s="58">
        <f>IF(females!D46&gt;0,females!D46,"")</f>
        <v>22.7</v>
      </c>
      <c r="AQ3" s="58" t="str">
        <f>IF(females!D47&gt;0,females!D47,"")</f>
        <v/>
      </c>
      <c r="AR3" s="58" t="str">
        <f>IF(females!D48&gt;0,females!D48,"")</f>
        <v/>
      </c>
      <c r="AS3" s="96" t="str">
        <f>IF(females!D49&gt;0,females!D49,"")</f>
        <v/>
      </c>
    </row>
    <row r="4" spans="1:45" x14ac:dyDescent="0.2">
      <c r="A4" s="54" t="str">
        <f t="shared" ref="A4:B19" si="0">A$2</f>
        <v>Milnesium inceptum</v>
      </c>
      <c r="B4" s="75" t="str">
        <f t="shared" si="0"/>
        <v>BG.058</v>
      </c>
      <c r="C4" s="56" t="str">
        <f>females!F1</f>
        <v>BG.058.09</v>
      </c>
      <c r="D4" s="57">
        <f>IF(females!F3&gt;0,females!F3,"")</f>
        <v>940</v>
      </c>
      <c r="E4" s="57">
        <f>IF(females!F4&gt;0,females!F4,"")</f>
        <v>11.9</v>
      </c>
      <c r="F4" s="58">
        <f>IF(females!F5&gt;0,females!F5,"")</f>
        <v>11.2</v>
      </c>
      <c r="G4" s="58">
        <f>IF(females!F7&gt;0,females!F7,"")</f>
        <v>51.9</v>
      </c>
      <c r="H4" s="58">
        <f>IF(females!F8&gt;0,females!F8,"")</f>
        <v>30.6</v>
      </c>
      <c r="I4" s="58">
        <f>IF(females!F9&gt;0,females!F9,"")</f>
        <v>18.600000000000001</v>
      </c>
      <c r="J4" s="58">
        <f>IF(females!F10&gt;0,females!F10,"")</f>
        <v>17.2</v>
      </c>
      <c r="K4" s="58">
        <f>IF(females!F11&gt;0,females!F11,"")</f>
        <v>16.7</v>
      </c>
      <c r="L4" s="60">
        <f>IF(females!F12&gt;0,females!F12,"")</f>
        <v>0.33140655105973027</v>
      </c>
      <c r="M4" s="60">
        <f>IF(females!F13&gt;0,females!F13,"")</f>
        <v>0.89784946236559127</v>
      </c>
      <c r="N4" s="58">
        <f>IF(females!F15&gt;0,females!F15,"")</f>
        <v>26.1</v>
      </c>
      <c r="O4" s="58">
        <f>IF(females!F16&gt;0,females!F16,"")</f>
        <v>19.7</v>
      </c>
      <c r="P4" s="58">
        <f>IF(females!F17&gt;0,females!F17,"")</f>
        <v>6.3</v>
      </c>
      <c r="Q4" s="58">
        <f>IF(females!F18&gt;0,females!F18,"")</f>
        <v>0.75478927203065127</v>
      </c>
      <c r="R4" s="58">
        <f>IF(females!F19&gt;0,females!F19,"")</f>
        <v>24.6</v>
      </c>
      <c r="S4" s="58">
        <f>IF(females!F20&gt;0,females!F20,"")</f>
        <v>19.2</v>
      </c>
      <c r="T4" s="58">
        <f>IF(females!F21&gt;0,females!F21,"")</f>
        <v>8.5</v>
      </c>
      <c r="U4" s="58">
        <f>IF(females!F22&gt;0,females!F22,"")</f>
        <v>0.7804878048780487</v>
      </c>
      <c r="V4" s="58">
        <f>IF(females!F24&gt;0,females!F24,"")</f>
        <v>27.9</v>
      </c>
      <c r="W4" s="58">
        <f>IF(females!F25&gt;0,females!F25,"")</f>
        <v>20.399999999999999</v>
      </c>
      <c r="X4" s="58">
        <f>IF(females!F26&gt;0,females!F26,"")</f>
        <v>8.1999999999999993</v>
      </c>
      <c r="Y4" s="58">
        <f>IF(females!F27&gt;0,females!F27,"")</f>
        <v>0.73118279569892475</v>
      </c>
      <c r="Z4" s="58">
        <f>IF(females!F28&gt;0,females!F28,"")</f>
        <v>27.4</v>
      </c>
      <c r="AA4" s="58">
        <f>IF(females!F29&gt;0,females!F29,"")</f>
        <v>21</v>
      </c>
      <c r="AB4" s="58">
        <f>IF(females!F30&gt;0,females!F30,"")</f>
        <v>7.1</v>
      </c>
      <c r="AC4" s="58">
        <f>IF(females!F31&gt;0,females!F31,"")</f>
        <v>0.76642335766423364</v>
      </c>
      <c r="AD4" s="58">
        <f>IF(females!F33&gt;0,females!F33,"")</f>
        <v>25.9</v>
      </c>
      <c r="AE4" s="58">
        <f>IF(females!F34&gt;0,females!F34,"")</f>
        <v>16.899999999999999</v>
      </c>
      <c r="AF4" s="58">
        <f>IF(females!F35&gt;0,females!F35,"")</f>
        <v>8.6999999999999993</v>
      </c>
      <c r="AG4" s="58">
        <f>IF(females!F36&gt;0,females!F36,"")</f>
        <v>0.65250965250965254</v>
      </c>
      <c r="AH4" s="58">
        <f>IF(females!F37&gt;0,females!F37,"")</f>
        <v>24.7</v>
      </c>
      <c r="AI4" s="58">
        <f>IF(females!F38&gt;0,females!F38,"")</f>
        <v>20.5</v>
      </c>
      <c r="AJ4" s="58">
        <f>IF(females!F39&gt;0,females!F39,"")</f>
        <v>9.8000000000000007</v>
      </c>
      <c r="AK4" s="58">
        <f>IF(females!F40&gt;0,females!F40,"")</f>
        <v>0.82995951417004055</v>
      </c>
      <c r="AL4" s="58">
        <f>IF(females!F42&gt;0,females!F42,"")</f>
        <v>34.1</v>
      </c>
      <c r="AM4" s="58">
        <f>IF(females!F43&gt;0,females!F43,"")</f>
        <v>22.6</v>
      </c>
      <c r="AN4" s="58">
        <f>IF(females!F44&gt;0,females!F44,"")</f>
        <v>6.7</v>
      </c>
      <c r="AO4" s="58">
        <f>IF(females!F45&gt;0,females!F45,"")</f>
        <v>0.66275659824046917</v>
      </c>
      <c r="AP4" s="58">
        <f>IF(females!F46&gt;0,females!F46,"")</f>
        <v>32.700000000000003</v>
      </c>
      <c r="AQ4" s="58">
        <f>IF(females!F47&gt;0,females!F47,"")</f>
        <v>21.9</v>
      </c>
      <c r="AR4" s="58">
        <f>IF(females!F48&gt;0,females!F48,"")</f>
        <v>10.7</v>
      </c>
      <c r="AS4" s="96">
        <f>IF(females!F49&gt;0,females!F49,"")</f>
        <v>0.66972477064220171</v>
      </c>
    </row>
    <row r="5" spans="1:45" x14ac:dyDescent="0.2">
      <c r="A5" s="54" t="str">
        <f t="shared" si="0"/>
        <v>Milnesium inceptum</v>
      </c>
      <c r="B5" s="75" t="str">
        <f t="shared" si="0"/>
        <v>BG.058</v>
      </c>
      <c r="C5" s="56" t="str">
        <f>females!H1</f>
        <v>BG.058.10</v>
      </c>
      <c r="D5" s="57">
        <f>IF(females!H3&gt;0,females!H3,"")</f>
        <v>910</v>
      </c>
      <c r="E5" s="57">
        <f>IF(females!H4&gt;0,females!H4,"")</f>
        <v>13.1</v>
      </c>
      <c r="F5" s="58">
        <f>IF(females!H5&gt;0,females!H5,"")</f>
        <v>11</v>
      </c>
      <c r="G5" s="58">
        <f>IF(females!H7&gt;0,females!H7,"")</f>
        <v>54.6</v>
      </c>
      <c r="H5" s="58">
        <f>IF(females!H8&gt;0,females!H8,"")</f>
        <v>33.5</v>
      </c>
      <c r="I5" s="58">
        <f>IF(females!H9&gt;0,females!H9,"")</f>
        <v>20.8</v>
      </c>
      <c r="J5" s="58">
        <f>IF(females!H10&gt;0,females!H10,"")</f>
        <v>15.6</v>
      </c>
      <c r="K5" s="58">
        <f>IF(females!H11&gt;0,females!H11,"")</f>
        <v>16.3</v>
      </c>
      <c r="L5" s="60">
        <f>IF(females!H12&gt;0,females!H12,"")</f>
        <v>0.2857142857142857</v>
      </c>
      <c r="M5" s="60">
        <f>IF(females!H13&gt;0,females!H13,"")</f>
        <v>0.78365384615384615</v>
      </c>
      <c r="N5" s="58">
        <f>IF(females!H15&gt;0,females!H15,"")</f>
        <v>26.1</v>
      </c>
      <c r="O5" s="58">
        <f>IF(females!H16&gt;0,females!H16,"")</f>
        <v>19.600000000000001</v>
      </c>
      <c r="P5" s="58" t="str">
        <f>IF(females!H17&gt;0,females!H17,"")</f>
        <v/>
      </c>
      <c r="Q5" s="58">
        <f>IF(females!H18&gt;0,females!H18,"")</f>
        <v>0.75095785440613028</v>
      </c>
      <c r="R5" s="58">
        <f>IF(females!H19&gt;0,females!H19,"")</f>
        <v>24.7</v>
      </c>
      <c r="S5" s="58">
        <f>IF(females!H20&gt;0,females!H20,"")</f>
        <v>21.2</v>
      </c>
      <c r="T5" s="58">
        <f>IF(females!H21&gt;0,females!H21,"")</f>
        <v>8.5</v>
      </c>
      <c r="U5" s="58">
        <f>IF(females!H22&gt;0,females!H22,"")</f>
        <v>0.8582995951417004</v>
      </c>
      <c r="V5" s="58">
        <f>IF(females!H24&gt;0,females!H24,"")</f>
        <v>28.4</v>
      </c>
      <c r="W5" s="58">
        <f>IF(females!H25&gt;0,females!H25,"")</f>
        <v>22.8</v>
      </c>
      <c r="X5" s="58">
        <f>IF(females!H26&gt;0,females!H26,"")</f>
        <v>7.6</v>
      </c>
      <c r="Y5" s="58">
        <f>IF(females!H27&gt;0,females!H27,"")</f>
        <v>0.80281690140845074</v>
      </c>
      <c r="Z5" s="58">
        <f>IF(females!H28&gt;0,females!H28,"")</f>
        <v>27.6</v>
      </c>
      <c r="AA5" s="58">
        <f>IF(females!H29&gt;0,females!H29,"")</f>
        <v>19.7</v>
      </c>
      <c r="AB5" s="58">
        <f>IF(females!H30&gt;0,females!H30,"")</f>
        <v>20.100000000000001</v>
      </c>
      <c r="AC5" s="58">
        <f>IF(females!H31&gt;0,females!H31,"")</f>
        <v>0.71376811594202894</v>
      </c>
      <c r="AD5" s="58">
        <f>IF(females!H33&gt;0,females!H33,"")</f>
        <v>26.9</v>
      </c>
      <c r="AE5" s="58">
        <f>IF(females!H34&gt;0,females!H34,"")</f>
        <v>21.9</v>
      </c>
      <c r="AF5" s="58" t="str">
        <f>IF(females!H35&gt;0,females!H35,"")</f>
        <v/>
      </c>
      <c r="AG5" s="58">
        <f>IF(females!H36&gt;0,females!H36,"")</f>
        <v>0.81412639405204457</v>
      </c>
      <c r="AH5" s="58">
        <f>IF(females!H37&gt;0,females!H37,"")</f>
        <v>27.2</v>
      </c>
      <c r="AI5" s="58">
        <f>IF(females!H38&gt;0,females!H38,"")</f>
        <v>19.600000000000001</v>
      </c>
      <c r="AJ5" s="58">
        <f>IF(females!H39&gt;0,females!H39,"")</f>
        <v>11</v>
      </c>
      <c r="AK5" s="58">
        <f>IF(females!H40&gt;0,females!H40,"")</f>
        <v>0.72058823529411775</v>
      </c>
      <c r="AL5" s="58">
        <f>IF(females!H42&gt;0,females!H42,"")</f>
        <v>32</v>
      </c>
      <c r="AM5" s="58">
        <f>IF(females!H43&gt;0,females!H43,"")</f>
        <v>23.5</v>
      </c>
      <c r="AN5" s="58">
        <f>IF(females!H44&gt;0,females!H44,"")</f>
        <v>7.6</v>
      </c>
      <c r="AO5" s="58">
        <f>IF(females!H45&gt;0,females!H45,"")</f>
        <v>0.734375</v>
      </c>
      <c r="AP5" s="58">
        <f>IF(females!H46&gt;0,females!H46,"")</f>
        <v>31.1</v>
      </c>
      <c r="AQ5" s="58">
        <f>IF(females!H47&gt;0,females!H47,"")</f>
        <v>22.8</v>
      </c>
      <c r="AR5" s="58">
        <f>IF(females!H48&gt;0,females!H48,"")</f>
        <v>8.6</v>
      </c>
      <c r="AS5" s="96">
        <f>IF(females!H49&gt;0,females!H49,"")</f>
        <v>0.73311897106109325</v>
      </c>
    </row>
    <row r="6" spans="1:45" x14ac:dyDescent="0.2">
      <c r="A6" s="54" t="str">
        <f t="shared" si="0"/>
        <v>Milnesium inceptum</v>
      </c>
      <c r="B6" s="75" t="str">
        <f t="shared" si="0"/>
        <v>BG.058</v>
      </c>
      <c r="C6" s="56" t="str">
        <f>females!J1</f>
        <v>BG.058.11</v>
      </c>
      <c r="D6" s="57">
        <f>IF(females!J3&gt;0,females!J3,"")</f>
        <v>653</v>
      </c>
      <c r="E6" s="57">
        <f>IF(females!J4&gt;0,females!J4,"")</f>
        <v>9.8000000000000007</v>
      </c>
      <c r="F6" s="58">
        <f>IF(females!J5&gt;0,females!J5,"")</f>
        <v>8.6</v>
      </c>
      <c r="G6" s="58">
        <f>IF(females!J7&gt;0,females!J7,"")</f>
        <v>48</v>
      </c>
      <c r="H6" s="58">
        <f>IF(females!J8&gt;0,females!J8,"")</f>
        <v>29.7</v>
      </c>
      <c r="I6" s="58">
        <f>IF(females!J9&gt;0,females!J9,"")</f>
        <v>14.5</v>
      </c>
      <c r="J6" s="58">
        <f>IF(females!J10&gt;0,females!J10,"")</f>
        <v>13</v>
      </c>
      <c r="K6" s="58">
        <f>IF(females!J11&gt;0,females!J11,"")</f>
        <v>12.3</v>
      </c>
      <c r="L6" s="60">
        <f>IF(females!J12&gt;0,females!J12,"")</f>
        <v>0.27083333333333331</v>
      </c>
      <c r="M6" s="60">
        <f>IF(females!J13&gt;0,females!J13,"")</f>
        <v>0.84827586206896555</v>
      </c>
      <c r="N6" s="58">
        <f>IF(females!J15&gt;0,females!J15,"")</f>
        <v>22.6</v>
      </c>
      <c r="O6" s="58">
        <f>IF(females!J16&gt;0,females!J16,"")</f>
        <v>15.6</v>
      </c>
      <c r="P6" s="58">
        <f>IF(females!J17&gt;0,females!J17,"")</f>
        <v>4.4000000000000004</v>
      </c>
      <c r="Q6" s="58">
        <f>IF(females!J18&gt;0,females!J18,"")</f>
        <v>0.69026548672566368</v>
      </c>
      <c r="R6" s="58">
        <f>IF(females!J19&gt;0,females!J19,"")</f>
        <v>20.7</v>
      </c>
      <c r="S6" s="58" t="str">
        <f>IF(females!J20&gt;0,females!J20,"")</f>
        <v/>
      </c>
      <c r="T6" s="58" t="str">
        <f>IF(females!J21&gt;0,females!J21,"")</f>
        <v/>
      </c>
      <c r="U6" s="58" t="str">
        <f>IF(females!J22&gt;0,females!J22,"")</f>
        <v/>
      </c>
      <c r="V6" s="58">
        <f>IF(females!J24&gt;0,females!J24,"")</f>
        <v>23.6</v>
      </c>
      <c r="W6" s="58">
        <f>IF(females!J25&gt;0,females!J25,"")</f>
        <v>15.3</v>
      </c>
      <c r="X6" s="58" t="str">
        <f>IF(females!J26&gt;0,females!J26,"")</f>
        <v/>
      </c>
      <c r="Y6" s="58">
        <f>IF(females!J27&gt;0,females!J27,"")</f>
        <v>0.64830508474576265</v>
      </c>
      <c r="Z6" s="58">
        <f>IF(females!J28&gt;0,females!J28,"")</f>
        <v>23.3</v>
      </c>
      <c r="AA6" s="58">
        <f>IF(females!J29&gt;0,females!J29,"")</f>
        <v>15.7</v>
      </c>
      <c r="AB6" s="58" t="str">
        <f>IF(females!J30&gt;0,females!J30,"")</f>
        <v/>
      </c>
      <c r="AC6" s="58">
        <f>IF(females!J31&gt;0,females!J31,"")</f>
        <v>0.67381974248927035</v>
      </c>
      <c r="AD6" s="58">
        <f>IF(females!J33&gt;0,females!J33,"")</f>
        <v>23.8</v>
      </c>
      <c r="AE6" s="58">
        <f>IF(females!J34&gt;0,females!J34,"")</f>
        <v>15.2</v>
      </c>
      <c r="AF6" s="58" t="str">
        <f>IF(females!J35&gt;0,females!J35,"")</f>
        <v/>
      </c>
      <c r="AG6" s="58">
        <f>IF(females!J36&gt;0,females!J36,"")</f>
        <v>0.6386554621848739</v>
      </c>
      <c r="AH6" s="58">
        <f>IF(females!J37&gt;0,females!J37,"")</f>
        <v>24</v>
      </c>
      <c r="AI6" s="58">
        <f>IF(females!J38&gt;0,females!J38,"")</f>
        <v>16</v>
      </c>
      <c r="AJ6" s="58">
        <f>IF(females!J39&gt;0,females!J39,"")</f>
        <v>8.8000000000000007</v>
      </c>
      <c r="AK6" s="58">
        <f>IF(females!J40&gt;0,females!J40,"")</f>
        <v>0.66666666666666663</v>
      </c>
      <c r="AL6" s="58">
        <f>IF(females!J42&gt;0,females!J42,"")</f>
        <v>29.6</v>
      </c>
      <c r="AM6" s="58">
        <f>IF(females!J43&gt;0,females!J43,"")</f>
        <v>18.5</v>
      </c>
      <c r="AN6" s="58">
        <f>IF(females!J44&gt;0,females!J44,"")</f>
        <v>4.5</v>
      </c>
      <c r="AO6" s="58">
        <f>IF(females!J45&gt;0,females!J45,"")</f>
        <v>0.625</v>
      </c>
      <c r="AP6" s="58">
        <f>IF(females!J46&gt;0,females!J46,"")</f>
        <v>26.5</v>
      </c>
      <c r="AQ6" s="58">
        <f>IF(females!J47&gt;0,females!J47,"")</f>
        <v>18.3</v>
      </c>
      <c r="AR6" s="58">
        <f>IF(females!J48&gt;0,females!J48,"")</f>
        <v>6.5</v>
      </c>
      <c r="AS6" s="96">
        <f>IF(females!J49&gt;0,females!J49,"")</f>
        <v>0.69056603773584913</v>
      </c>
    </row>
    <row r="7" spans="1:45" x14ac:dyDescent="0.2">
      <c r="A7" s="54" t="str">
        <f t="shared" si="0"/>
        <v>Milnesium inceptum</v>
      </c>
      <c r="B7" s="75" t="str">
        <f t="shared" si="0"/>
        <v>BG.058</v>
      </c>
      <c r="C7" s="56" t="str">
        <f>females!L1</f>
        <v>BG.058.11</v>
      </c>
      <c r="D7" s="57">
        <f>IF(females!L3&gt;0,females!L3,"")</f>
        <v>696</v>
      </c>
      <c r="E7" s="57">
        <f>IF(females!L4&gt;0,females!L4,"")</f>
        <v>7.9</v>
      </c>
      <c r="F7" s="58">
        <f>IF(females!L5&gt;0,females!L5,"")</f>
        <v>6.4</v>
      </c>
      <c r="G7" s="58">
        <f>IF(females!L7&gt;0,females!L7,"")</f>
        <v>45.9</v>
      </c>
      <c r="H7" s="58">
        <f>IF(females!L8&gt;0,females!L8,"")</f>
        <v>29.3</v>
      </c>
      <c r="I7" s="58">
        <f>IF(females!L9&gt;0,females!L9,"")</f>
        <v>14.8</v>
      </c>
      <c r="J7" s="58">
        <f>IF(females!L10&gt;0,females!L10,"")</f>
        <v>14.2</v>
      </c>
      <c r="K7" s="58">
        <f>IF(females!L11&gt;0,females!L11,"")</f>
        <v>14.4</v>
      </c>
      <c r="L7" s="60">
        <f>IF(females!L12&gt;0,females!L12,"")</f>
        <v>0.30936819172113289</v>
      </c>
      <c r="M7" s="60">
        <f>IF(females!L13&gt;0,females!L13,"")</f>
        <v>0.97297297297297292</v>
      </c>
      <c r="N7" s="58">
        <f>IF(females!L15&gt;0,females!L15,"")</f>
        <v>21.6</v>
      </c>
      <c r="O7" s="58">
        <f>IF(females!L16&gt;0,females!L16,"")</f>
        <v>14.6</v>
      </c>
      <c r="P7" s="58">
        <f>IF(females!L17&gt;0,females!L17,"")</f>
        <v>5.0999999999999996</v>
      </c>
      <c r="Q7" s="58">
        <f>IF(females!L18&gt;0,females!L18,"")</f>
        <v>0.67592592592592582</v>
      </c>
      <c r="R7" s="58">
        <f>IF(females!L19&gt;0,females!L19,"")</f>
        <v>21.3</v>
      </c>
      <c r="S7" s="58">
        <f>IF(females!L20&gt;0,females!L20,"")</f>
        <v>15.7</v>
      </c>
      <c r="T7" s="58">
        <f>IF(females!L21&gt;0,females!L21,"")</f>
        <v>6.9</v>
      </c>
      <c r="U7" s="58">
        <f>IF(females!L22&gt;0,females!L22,"")</f>
        <v>0.73708920187793425</v>
      </c>
      <c r="V7" s="58">
        <f>IF(females!L24&gt;0,females!L24,"")</f>
        <v>23</v>
      </c>
      <c r="W7" s="58">
        <f>IF(females!L25&gt;0,females!L25,"")</f>
        <v>15.6</v>
      </c>
      <c r="X7" s="58" t="str">
        <f>IF(females!L26&gt;0,females!L26,"")</f>
        <v/>
      </c>
      <c r="Y7" s="58">
        <f>IF(females!L27&gt;0,females!L27,"")</f>
        <v>0.67826086956521736</v>
      </c>
      <c r="Z7" s="58">
        <f>IF(females!L28&gt;0,females!L28,"")</f>
        <v>22.7</v>
      </c>
      <c r="AA7" s="58">
        <f>IF(females!L29&gt;0,females!L29,"")</f>
        <v>15.4</v>
      </c>
      <c r="AB7" s="58" t="str">
        <f>IF(females!L30&gt;0,females!L30,"")</f>
        <v/>
      </c>
      <c r="AC7" s="58">
        <f>IF(females!L31&gt;0,females!L31,"")</f>
        <v>0.67841409691629961</v>
      </c>
      <c r="AD7" s="58">
        <f>IF(females!L33&gt;0,females!L33,"")</f>
        <v>24.3</v>
      </c>
      <c r="AE7" s="58">
        <f>IF(females!L34&gt;0,females!L34,"")</f>
        <v>15.6</v>
      </c>
      <c r="AF7" s="58" t="str">
        <f>IF(females!L35&gt;0,females!L35,"")</f>
        <v/>
      </c>
      <c r="AG7" s="58">
        <f>IF(females!L36&gt;0,females!L36,"")</f>
        <v>0.64197530864197527</v>
      </c>
      <c r="AH7" s="58">
        <f>IF(females!L37&gt;0,females!L37,"")</f>
        <v>23.5</v>
      </c>
      <c r="AI7" s="58">
        <f>IF(females!L38&gt;0,females!L38,"")</f>
        <v>15.7</v>
      </c>
      <c r="AJ7" s="58" t="str">
        <f>IF(females!L39&gt;0,females!L39,"")</f>
        <v/>
      </c>
      <c r="AK7" s="58">
        <f>IF(females!L40&gt;0,females!L40,"")</f>
        <v>0.66808510638297869</v>
      </c>
      <c r="AL7" s="58">
        <f>IF(females!L42&gt;0,females!L42,"")</f>
        <v>29</v>
      </c>
      <c r="AM7" s="58">
        <f>IF(females!L43&gt;0,females!L43,"")</f>
        <v>19</v>
      </c>
      <c r="AN7" s="58" t="str">
        <f>IF(females!L44&gt;0,females!L44,"")</f>
        <v/>
      </c>
      <c r="AO7" s="58">
        <f>IF(females!L45&gt;0,females!L45,"")</f>
        <v>0.65517241379310343</v>
      </c>
      <c r="AP7" s="58">
        <f>IF(females!L46&gt;0,females!L46,"")</f>
        <v>27.9</v>
      </c>
      <c r="AQ7" s="58">
        <f>IF(females!L47&gt;0,females!L47,"")</f>
        <v>17.7</v>
      </c>
      <c r="AR7" s="58" t="str">
        <f>IF(females!L48&gt;0,females!L48,"")</f>
        <v/>
      </c>
      <c r="AS7" s="96">
        <f>IF(females!L49&gt;0,females!L49,"")</f>
        <v>0.63440860215053763</v>
      </c>
    </row>
    <row r="8" spans="1:45" x14ac:dyDescent="0.2">
      <c r="A8" s="54" t="str">
        <f t="shared" si="0"/>
        <v>Milnesium inceptum</v>
      </c>
      <c r="B8" s="75" t="str">
        <f t="shared" si="0"/>
        <v>BG.058</v>
      </c>
      <c r="C8" s="56" t="str">
        <f>females!N1</f>
        <v>BG.058.11</v>
      </c>
      <c r="D8" s="57">
        <f>IF(females!N3&gt;0,females!N3,"")</f>
        <v>654</v>
      </c>
      <c r="E8" s="57">
        <f>IF(females!N4&gt;0,females!N4,"")</f>
        <v>8.6</v>
      </c>
      <c r="F8" s="58">
        <f>IF(females!N5&gt;0,females!N5,"")</f>
        <v>7.9</v>
      </c>
      <c r="G8" s="58">
        <f>IF(females!N7&gt;0,females!N7,"")</f>
        <v>48.2</v>
      </c>
      <c r="H8" s="58">
        <f>IF(females!N8&gt;0,females!N8,"")</f>
        <v>31.7</v>
      </c>
      <c r="I8" s="58">
        <f>IF(females!N9&gt;0,females!N9,"")</f>
        <v>15.7</v>
      </c>
      <c r="J8" s="58">
        <f>IF(females!N10&gt;0,females!N10,"")</f>
        <v>12.9</v>
      </c>
      <c r="K8" s="58">
        <f>IF(females!N11&gt;0,females!N11,"")</f>
        <v>12.3</v>
      </c>
      <c r="L8" s="60">
        <f>IF(females!N12&gt;0,females!N12,"")</f>
        <v>0.26763485477178423</v>
      </c>
      <c r="M8" s="60">
        <f>IF(females!N13&gt;0,females!N13,"")</f>
        <v>0.78343949044585992</v>
      </c>
      <c r="N8" s="58">
        <f>IF(females!N15&gt;0,females!N15,"")</f>
        <v>22.1</v>
      </c>
      <c r="O8" s="58">
        <f>IF(females!N16&gt;0,females!N16,"")</f>
        <v>16</v>
      </c>
      <c r="P8" s="58" t="str">
        <f>IF(females!N17&gt;0,females!N17,"")</f>
        <v/>
      </c>
      <c r="Q8" s="58">
        <f>IF(females!N18&gt;0,females!N18,"")</f>
        <v>0.72398190045248867</v>
      </c>
      <c r="R8" s="58">
        <f>IF(females!N19&gt;0,females!N19,"")</f>
        <v>21.2</v>
      </c>
      <c r="S8" s="58">
        <f>IF(females!N20&gt;0,females!N20,"")</f>
        <v>15.3</v>
      </c>
      <c r="T8" s="58" t="str">
        <f>IF(females!N21&gt;0,females!N21,"")</f>
        <v/>
      </c>
      <c r="U8" s="58">
        <f>IF(females!N22&gt;0,females!N22,"")</f>
        <v>0.72169811320754718</v>
      </c>
      <c r="V8" s="58">
        <f>IF(females!N24&gt;0,females!N24,"")</f>
        <v>24.3</v>
      </c>
      <c r="W8" s="58">
        <f>IF(females!N25&gt;0,females!N25,"")</f>
        <v>16.100000000000001</v>
      </c>
      <c r="X8" s="58" t="str">
        <f>IF(females!N26&gt;0,females!N26,"")</f>
        <v/>
      </c>
      <c r="Y8" s="58">
        <f>IF(females!N27&gt;0,females!N27,"")</f>
        <v>0.6625514403292182</v>
      </c>
      <c r="Z8" s="58">
        <f>IF(females!N28&gt;0,females!N28,"")</f>
        <v>23.9</v>
      </c>
      <c r="AA8" s="58">
        <f>IF(females!N29&gt;0,females!N29,"")</f>
        <v>15.7</v>
      </c>
      <c r="AB8" s="58" t="str">
        <f>IF(females!N30&gt;0,females!N30,"")</f>
        <v/>
      </c>
      <c r="AC8" s="58">
        <f>IF(females!N31&gt;0,females!N31,"")</f>
        <v>0.65690376569037656</v>
      </c>
      <c r="AD8" s="58">
        <f>IF(females!N33&gt;0,females!N33,"")</f>
        <v>24</v>
      </c>
      <c r="AE8" s="58">
        <f>IF(females!N34&gt;0,females!N34,"")</f>
        <v>16.100000000000001</v>
      </c>
      <c r="AF8" s="58">
        <f>IF(females!N35&gt;0,females!N35,"")</f>
        <v>6</v>
      </c>
      <c r="AG8" s="58">
        <f>IF(females!N36&gt;0,females!N36,"")</f>
        <v>0.67083333333333339</v>
      </c>
      <c r="AH8" s="58">
        <f>IF(females!N37&gt;0,females!N37,"")</f>
        <v>24.4</v>
      </c>
      <c r="AI8" s="58">
        <f>IF(females!N38&gt;0,females!N38,"")</f>
        <v>15.1</v>
      </c>
      <c r="AJ8" s="58">
        <f>IF(females!N39&gt;0,females!N39,"")</f>
        <v>6.7</v>
      </c>
      <c r="AK8" s="58">
        <f>IF(females!N40&gt;0,females!N40,"")</f>
        <v>0.61885245901639352</v>
      </c>
      <c r="AL8" s="58">
        <f>IF(females!N42&gt;0,females!N42,"")</f>
        <v>29.7</v>
      </c>
      <c r="AM8" s="58">
        <f>IF(females!N43&gt;0,females!N43,"")</f>
        <v>18.5</v>
      </c>
      <c r="AN8" s="58">
        <f>IF(females!N44&gt;0,females!N44,"")</f>
        <v>5.9</v>
      </c>
      <c r="AO8" s="58">
        <f>IF(females!N45&gt;0,females!N45,"")</f>
        <v>0.62289562289562295</v>
      </c>
      <c r="AP8" s="58">
        <f>IF(females!N46&gt;0,females!N46,"")</f>
        <v>25.3</v>
      </c>
      <c r="AQ8" s="58">
        <f>IF(females!N47&gt;0,females!N47,"")</f>
        <v>18.8</v>
      </c>
      <c r="AR8" s="58">
        <f>IF(females!N48&gt;0,females!N48,"")</f>
        <v>8.9</v>
      </c>
      <c r="AS8" s="96">
        <f>IF(females!N49&gt;0,females!N49,"")</f>
        <v>0.74308300395256921</v>
      </c>
    </row>
    <row r="9" spans="1:45" x14ac:dyDescent="0.2">
      <c r="A9" s="54" t="str">
        <f t="shared" si="0"/>
        <v>Milnesium inceptum</v>
      </c>
      <c r="B9" s="75" t="str">
        <f t="shared" si="0"/>
        <v>BG.058</v>
      </c>
      <c r="C9" s="56" t="str">
        <f>females!P1</f>
        <v>BG.058.12</v>
      </c>
      <c r="D9" s="57">
        <f>IF(females!P3&gt;0,females!P3,"")</f>
        <v>381</v>
      </c>
      <c r="E9" s="57" t="str">
        <f>IF(females!P4&gt;0,females!P4,"")</f>
        <v/>
      </c>
      <c r="F9" s="58" t="str">
        <f>IF(females!P5&gt;0,females!P5,"")</f>
        <v/>
      </c>
      <c r="G9" s="58">
        <f>IF(females!P7&gt;0,females!P7,"")</f>
        <v>27.1</v>
      </c>
      <c r="H9" s="58">
        <f>IF(females!P8&gt;0,females!P8,"")</f>
        <v>19.2</v>
      </c>
      <c r="I9" s="58">
        <f>IF(females!P9&gt;0,females!P9,"")</f>
        <v>9.5</v>
      </c>
      <c r="J9" s="58">
        <f>IF(females!P10&gt;0,females!P10,"")</f>
        <v>7.7</v>
      </c>
      <c r="K9" s="58">
        <f>IF(females!P11&gt;0,females!P11,"")</f>
        <v>7.6</v>
      </c>
      <c r="L9" s="60">
        <f>IF(females!P12&gt;0,females!P12,"")</f>
        <v>0.28413284132841327</v>
      </c>
      <c r="M9" s="60">
        <f>IF(females!P13&gt;0,females!P13,"")</f>
        <v>0.79999999999999993</v>
      </c>
      <c r="N9" s="58" t="str">
        <f>IF(females!P15&gt;0,females!P15,"")</f>
        <v/>
      </c>
      <c r="O9" s="58">
        <f>IF(females!P16&gt;0,females!P16,"")</f>
        <v>9.9</v>
      </c>
      <c r="P9" s="58">
        <f>IF(females!P17&gt;0,females!P17,"")</f>
        <v>3.4</v>
      </c>
      <c r="Q9" s="58" t="str">
        <f>IF(females!P18&gt;0,females!P18,"")</f>
        <v/>
      </c>
      <c r="R9" s="58" t="str">
        <f>IF(females!P19&gt;0,females!P19,"")</f>
        <v/>
      </c>
      <c r="S9" s="58">
        <f>IF(females!P20&gt;0,females!P20,"")</f>
        <v>9.4</v>
      </c>
      <c r="T9" s="58">
        <f>IF(females!P21&gt;0,females!P21,"")</f>
        <v>3</v>
      </c>
      <c r="U9" s="58" t="str">
        <f>IF(females!P22&gt;0,females!P22,"")</f>
        <v/>
      </c>
      <c r="V9" s="58">
        <f>IF(females!P24&gt;0,females!P24,"")</f>
        <v>14.5</v>
      </c>
      <c r="W9" s="58">
        <f>IF(females!P25&gt;0,females!P25,"")</f>
        <v>10</v>
      </c>
      <c r="X9" s="58">
        <f>IF(females!P26&gt;0,females!P26,"")</f>
        <v>3.9</v>
      </c>
      <c r="Y9" s="58">
        <f>IF(females!P27&gt;0,females!P27,"")</f>
        <v>0.68965517241379315</v>
      </c>
      <c r="Z9" s="58" t="str">
        <f>IF(females!P28&gt;0,females!P28,"")</f>
        <v/>
      </c>
      <c r="AA9" s="58">
        <f>IF(females!P29&gt;0,females!P29,"")</f>
        <v>9.5</v>
      </c>
      <c r="AB9" s="58">
        <f>IF(females!P30&gt;0,females!P30,"")</f>
        <v>3.2</v>
      </c>
      <c r="AC9" s="58" t="str">
        <f>IF(females!P31&gt;0,females!P31,"")</f>
        <v/>
      </c>
      <c r="AD9" s="58" t="str">
        <f>IF(females!P33&gt;0,females!P33,"")</f>
        <v/>
      </c>
      <c r="AE9" s="58">
        <f>IF(females!P34&gt;0,females!P34,"")</f>
        <v>9.9</v>
      </c>
      <c r="AF9" s="58">
        <f>IF(females!P35&gt;0,females!P35,"")</f>
        <v>3.5</v>
      </c>
      <c r="AG9" s="58" t="str">
        <f>IF(females!P36&gt;0,females!P36,"")</f>
        <v/>
      </c>
      <c r="AH9" s="58">
        <f>IF(females!P37&gt;0,females!P37,"")</f>
        <v>13</v>
      </c>
      <c r="AI9" s="58">
        <f>IF(females!P38&gt;0,females!P38,"")</f>
        <v>9.4</v>
      </c>
      <c r="AJ9" s="58">
        <f>IF(females!P39&gt;0,females!P39,"")</f>
        <v>3.5</v>
      </c>
      <c r="AK9" s="58">
        <f>IF(females!P40&gt;0,females!P40,"")</f>
        <v>0.72307692307692306</v>
      </c>
      <c r="AL9" s="58">
        <f>IF(females!P42&gt;0,females!P42,"")</f>
        <v>16.2</v>
      </c>
      <c r="AM9" s="58">
        <f>IF(females!P43&gt;0,females!P43,"")</f>
        <v>10.3</v>
      </c>
      <c r="AN9" s="58">
        <f>IF(females!P44&gt;0,females!P44,"")</f>
        <v>3.9</v>
      </c>
      <c r="AO9" s="58">
        <f>IF(females!P45&gt;0,females!P45,"")</f>
        <v>0.63580246913580252</v>
      </c>
      <c r="AP9" s="58">
        <f>IF(females!P46&gt;0,females!P46,"")</f>
        <v>16.7</v>
      </c>
      <c r="AQ9" s="58">
        <f>IF(females!P47&gt;0,females!P47,"")</f>
        <v>10.3</v>
      </c>
      <c r="AR9" s="58" t="str">
        <f>IF(females!P48&gt;0,females!P48,"")</f>
        <v/>
      </c>
      <c r="AS9" s="96">
        <f>IF(females!P49&gt;0,females!P49,"")</f>
        <v>0.61676646706586835</v>
      </c>
    </row>
    <row r="10" spans="1:45" x14ac:dyDescent="0.2">
      <c r="A10" s="54" t="str">
        <f t="shared" si="0"/>
        <v>Milnesium inceptum</v>
      </c>
      <c r="B10" s="75" t="str">
        <f t="shared" si="0"/>
        <v>BG.058</v>
      </c>
      <c r="C10" s="56" t="str">
        <f>females!R1</f>
        <v>BG.058.16</v>
      </c>
      <c r="D10" s="57">
        <f>IF(females!R3&gt;0,females!R3,"")</f>
        <v>371</v>
      </c>
      <c r="E10" s="57" t="str">
        <f>IF(females!R4&gt;0,females!R4,"")</f>
        <v/>
      </c>
      <c r="F10" s="58">
        <f>IF(females!R5&gt;0,females!R5,"")</f>
        <v>4.3</v>
      </c>
      <c r="G10" s="58">
        <f>IF(females!R7&gt;0,females!R7,"")</f>
        <v>28.2</v>
      </c>
      <c r="H10" s="58">
        <f>IF(females!R8&gt;0,females!R8,"")</f>
        <v>19.100000000000001</v>
      </c>
      <c r="I10" s="58">
        <f>IF(females!R9&gt;0,females!R9,"")</f>
        <v>8.8000000000000007</v>
      </c>
      <c r="J10" s="58">
        <f>IF(females!R10&gt;0,females!R10,"")</f>
        <v>7.8</v>
      </c>
      <c r="K10" s="58">
        <f>IF(females!R11&gt;0,females!R11,"")</f>
        <v>7.7</v>
      </c>
      <c r="L10" s="60">
        <f>IF(females!R12&gt;0,females!R12,"")</f>
        <v>0.27659574468085107</v>
      </c>
      <c r="M10" s="60">
        <f>IF(females!R13&gt;0,females!R13,"")</f>
        <v>0.875</v>
      </c>
      <c r="N10" s="58">
        <f>IF(females!R15&gt;0,females!R15,"")</f>
        <v>12.1</v>
      </c>
      <c r="O10" s="58">
        <f>IF(females!R16&gt;0,females!R16,"")</f>
        <v>9</v>
      </c>
      <c r="P10" s="58">
        <f>IF(females!R17&gt;0,females!R17,"")</f>
        <v>3.1</v>
      </c>
      <c r="Q10" s="58">
        <f>IF(females!R18&gt;0,females!R18,"")</f>
        <v>0.74380165289256206</v>
      </c>
      <c r="R10" s="58">
        <f>IF(females!R19&gt;0,females!R19,"")</f>
        <v>12.3</v>
      </c>
      <c r="S10" s="58">
        <f>IF(females!R20&gt;0,females!R20,"")</f>
        <v>8.5</v>
      </c>
      <c r="T10" s="58">
        <f>IF(females!R21&gt;0,females!R21,"")</f>
        <v>3.7</v>
      </c>
      <c r="U10" s="58">
        <f>IF(females!R22&gt;0,females!R22,"")</f>
        <v>0.69105691056910568</v>
      </c>
      <c r="V10" s="58">
        <f>IF(females!R24&gt;0,females!R24,"")</f>
        <v>13.5</v>
      </c>
      <c r="W10" s="58">
        <f>IF(females!R25&gt;0,females!R25,"")</f>
        <v>9.6</v>
      </c>
      <c r="X10" s="58">
        <f>IF(females!R26&gt;0,females!R26,"")</f>
        <v>3.2</v>
      </c>
      <c r="Y10" s="58">
        <f>IF(females!R27&gt;0,females!R27,"")</f>
        <v>0.71111111111111114</v>
      </c>
      <c r="Z10" s="58">
        <f>IF(females!R28&gt;0,females!R28,"")</f>
        <v>12.6</v>
      </c>
      <c r="AA10" s="58">
        <f>IF(females!R29&gt;0,females!R29,"")</f>
        <v>8.8000000000000007</v>
      </c>
      <c r="AB10" s="58">
        <f>IF(females!R30&gt;0,females!R30,"")</f>
        <v>3.8</v>
      </c>
      <c r="AC10" s="58">
        <f>IF(females!R31&gt;0,females!R31,"")</f>
        <v>0.69841269841269848</v>
      </c>
      <c r="AD10" s="58">
        <f>IF(females!R33&gt;0,females!R33,"")</f>
        <v>13.1</v>
      </c>
      <c r="AE10" s="58">
        <f>IF(females!R34&gt;0,females!R34,"")</f>
        <v>9.4</v>
      </c>
      <c r="AF10" s="58" t="str">
        <f>IF(females!R35&gt;0,females!R35,"")</f>
        <v/>
      </c>
      <c r="AG10" s="58">
        <f>IF(females!R36&gt;0,females!R36,"")</f>
        <v>0.71755725190839703</v>
      </c>
      <c r="AH10" s="58">
        <f>IF(females!R37&gt;0,females!R37,"")</f>
        <v>12.1</v>
      </c>
      <c r="AI10" s="58">
        <f>IF(females!R38&gt;0,females!R38,"")</f>
        <v>8.6</v>
      </c>
      <c r="AJ10" s="58">
        <f>IF(females!R39&gt;0,females!R39,"")</f>
        <v>3.3</v>
      </c>
      <c r="AK10" s="58">
        <f>IF(females!R40&gt;0,females!R40,"")</f>
        <v>0.71074380165289253</v>
      </c>
      <c r="AL10" s="58">
        <f>IF(females!R42&gt;0,females!R42,"")</f>
        <v>15</v>
      </c>
      <c r="AM10" s="58">
        <f>IF(females!R43&gt;0,females!R43,"")</f>
        <v>10.7</v>
      </c>
      <c r="AN10" s="58" t="str">
        <f>IF(females!R44&gt;0,females!R44,"")</f>
        <v/>
      </c>
      <c r="AO10" s="58">
        <f>IF(females!R45&gt;0,females!R45,"")</f>
        <v>0.71333333333333326</v>
      </c>
      <c r="AP10" s="58" t="str">
        <f>IF(females!R46&gt;0,females!R46,"")</f>
        <v/>
      </c>
      <c r="AQ10" s="58">
        <f>IF(females!R47&gt;0,females!R47,"")</f>
        <v>9.8000000000000007</v>
      </c>
      <c r="AR10" s="58" t="str">
        <f>IF(females!R48&gt;0,females!R48,"")</f>
        <v/>
      </c>
      <c r="AS10" s="96" t="str">
        <f>IF(females!R49&gt;0,females!R49,"")</f>
        <v/>
      </c>
    </row>
    <row r="11" spans="1:45" x14ac:dyDescent="0.2">
      <c r="A11" s="54" t="str">
        <f t="shared" si="0"/>
        <v>Milnesium inceptum</v>
      </c>
      <c r="B11" s="75" t="str">
        <f t="shared" si="0"/>
        <v>BG.058</v>
      </c>
      <c r="C11" s="56" t="str">
        <f>females!T1</f>
        <v>BG.058.16</v>
      </c>
      <c r="D11" s="57">
        <f>IF(females!T3&gt;0,females!T3,"")</f>
        <v>400</v>
      </c>
      <c r="E11" s="57">
        <f>IF(females!T4&gt;0,females!T4,"")</f>
        <v>4.9000000000000004</v>
      </c>
      <c r="F11" s="58">
        <f>IF(females!T5&gt;0,females!T5,"")</f>
        <v>3.4</v>
      </c>
      <c r="G11" s="58">
        <f>IF(females!T7&gt;0,females!T7,"")</f>
        <v>28.8</v>
      </c>
      <c r="H11" s="58">
        <f>IF(females!T8&gt;0,females!T8,"")</f>
        <v>20.2</v>
      </c>
      <c r="I11" s="58">
        <f>IF(females!T9&gt;0,females!T9,"")</f>
        <v>9.3000000000000007</v>
      </c>
      <c r="J11" s="58">
        <f>IF(females!T10&gt;0,females!T10,"")</f>
        <v>8.1</v>
      </c>
      <c r="K11" s="58">
        <f>IF(females!T11&gt;0,females!T11,"")</f>
        <v>8.6</v>
      </c>
      <c r="L11" s="60">
        <f>IF(females!T12&gt;0,females!T12,"")</f>
        <v>0.28125</v>
      </c>
      <c r="M11" s="60">
        <f>IF(females!T13&gt;0,females!T13,"")</f>
        <v>0.92473118279569877</v>
      </c>
      <c r="N11" s="58">
        <f>IF(females!T15&gt;0,females!T15,"")</f>
        <v>13.1</v>
      </c>
      <c r="O11" s="58">
        <f>IF(females!T16&gt;0,females!T16,"")</f>
        <v>9.8000000000000007</v>
      </c>
      <c r="P11" s="58">
        <f>IF(females!T17&gt;0,females!T17,"")</f>
        <v>3.2</v>
      </c>
      <c r="Q11" s="58">
        <f>IF(females!T18&gt;0,females!T18,"")</f>
        <v>0.74809160305343514</v>
      </c>
      <c r="R11" s="58">
        <f>IF(females!T19&gt;0,females!T19,"")</f>
        <v>12.3</v>
      </c>
      <c r="S11" s="58">
        <f>IF(females!T20&gt;0,females!T20,"")</f>
        <v>8.9</v>
      </c>
      <c r="T11" s="58">
        <f>IF(females!T21&gt;0,females!T21,"")</f>
        <v>3.8</v>
      </c>
      <c r="U11" s="58">
        <f>IF(females!T22&gt;0,females!T22,"")</f>
        <v>0.72357723577235766</v>
      </c>
      <c r="V11" s="58">
        <f>IF(females!T24&gt;0,females!T24,"")</f>
        <v>13.8</v>
      </c>
      <c r="W11" s="58">
        <f>IF(females!T25&gt;0,females!T25,"")</f>
        <v>9.8000000000000007</v>
      </c>
      <c r="X11" s="58">
        <f>IF(females!T26&gt;0,females!T26,"")</f>
        <v>3.8</v>
      </c>
      <c r="Y11" s="58">
        <f>IF(females!T27&gt;0,females!T27,"")</f>
        <v>0.71014492753623193</v>
      </c>
      <c r="Z11" s="58">
        <f>IF(females!T28&gt;0,females!T28,"")</f>
        <v>13</v>
      </c>
      <c r="AA11" s="58">
        <f>IF(females!T29&gt;0,females!T29,"")</f>
        <v>9.1999999999999993</v>
      </c>
      <c r="AB11" s="58">
        <f>IF(females!T30&gt;0,females!T30,"")</f>
        <v>4.4000000000000004</v>
      </c>
      <c r="AC11" s="58">
        <f>IF(females!T31&gt;0,females!T31,"")</f>
        <v>0.70769230769230762</v>
      </c>
      <c r="AD11" s="58">
        <f>IF(females!T33&gt;0,females!T33,"")</f>
        <v>14.3</v>
      </c>
      <c r="AE11" s="58">
        <f>IF(females!T34&gt;0,females!T34,"")</f>
        <v>10.1</v>
      </c>
      <c r="AF11" s="58">
        <f>IF(females!T35&gt;0,females!T35,"")</f>
        <v>3.8</v>
      </c>
      <c r="AG11" s="58">
        <f>IF(females!T36&gt;0,females!T36,"")</f>
        <v>0.70629370629370625</v>
      </c>
      <c r="AH11" s="58">
        <f>IF(females!T37&gt;0,females!T37,"")</f>
        <v>14</v>
      </c>
      <c r="AI11" s="58">
        <f>IF(females!T38&gt;0,females!T38,"")</f>
        <v>9.1</v>
      </c>
      <c r="AJ11" s="58">
        <f>IF(females!T39&gt;0,females!T39,"")</f>
        <v>3.9</v>
      </c>
      <c r="AK11" s="58">
        <f>IF(females!T40&gt;0,females!T40,"")</f>
        <v>0.65</v>
      </c>
      <c r="AL11" s="58">
        <f>IF(females!T42&gt;0,females!T42,"")</f>
        <v>15.7</v>
      </c>
      <c r="AM11" s="58">
        <f>IF(females!T43&gt;0,females!T43,"")</f>
        <v>10.4</v>
      </c>
      <c r="AN11" s="58">
        <f>IF(females!T44&gt;0,females!T44,"")</f>
        <v>3.5</v>
      </c>
      <c r="AO11" s="58">
        <f>IF(females!T45&gt;0,females!T45,"")</f>
        <v>0.66242038216560517</v>
      </c>
      <c r="AP11" s="58">
        <f>IF(females!T46&gt;0,females!T46,"")</f>
        <v>15.5</v>
      </c>
      <c r="AQ11" s="58">
        <f>IF(females!T47&gt;0,females!T47,"")</f>
        <v>9.4</v>
      </c>
      <c r="AR11" s="58">
        <f>IF(females!T48&gt;0,females!T48,"")</f>
        <v>3.4</v>
      </c>
      <c r="AS11" s="96">
        <f>IF(females!T49&gt;0,females!T49,"")</f>
        <v>0.6064516129032258</v>
      </c>
    </row>
    <row r="12" spans="1:45" x14ac:dyDescent="0.2">
      <c r="A12" s="54" t="str">
        <f t="shared" si="0"/>
        <v>Milnesium inceptum</v>
      </c>
      <c r="B12" s="75" t="str">
        <f t="shared" si="0"/>
        <v>BG.058</v>
      </c>
      <c r="C12" s="56" t="str">
        <f>females!V1</f>
        <v>BG.058.16</v>
      </c>
      <c r="D12" s="57">
        <f>IF(females!V3&gt;0,females!V3,"")</f>
        <v>385</v>
      </c>
      <c r="E12" s="57">
        <f>IF(females!V4&gt;0,females!V4,"")</f>
        <v>5.0999999999999996</v>
      </c>
      <c r="F12" s="58">
        <f>IF(females!V5&gt;0,females!V5,"")</f>
        <v>4.2</v>
      </c>
      <c r="G12" s="58">
        <f>IF(females!V7&gt;0,females!V7,"")</f>
        <v>28.2</v>
      </c>
      <c r="H12" s="58">
        <f>IF(females!V8&gt;0,females!V8,"")</f>
        <v>19.399999999999999</v>
      </c>
      <c r="I12" s="58">
        <f>IF(females!V9&gt;0,females!V9,"")</f>
        <v>9.4</v>
      </c>
      <c r="J12" s="58">
        <f>IF(females!V10&gt;0,females!V10,"")</f>
        <v>7.8</v>
      </c>
      <c r="K12" s="58">
        <f>IF(females!V11&gt;0,females!V11,"")</f>
        <v>8</v>
      </c>
      <c r="L12" s="60">
        <f>IF(females!V12&gt;0,females!V12,"")</f>
        <v>0.27659574468085107</v>
      </c>
      <c r="M12" s="60">
        <f>IF(females!V13&gt;0,females!V13,"")</f>
        <v>0.85106382978723405</v>
      </c>
      <c r="N12" s="58">
        <f>IF(females!V15&gt;0,females!V15,"")</f>
        <v>11.9</v>
      </c>
      <c r="O12" s="58">
        <f>IF(females!V16&gt;0,females!V16,"")</f>
        <v>9.3000000000000007</v>
      </c>
      <c r="P12" s="58">
        <f>IF(females!V17&gt;0,females!V17,"")</f>
        <v>3.2</v>
      </c>
      <c r="Q12" s="58">
        <f>IF(females!V18&gt;0,females!V18,"")</f>
        <v>0.78151260504201681</v>
      </c>
      <c r="R12" s="58">
        <f>IF(females!V19&gt;0,females!V19,"")</f>
        <v>11.6</v>
      </c>
      <c r="S12" s="58">
        <f>IF(females!V20&gt;0,females!V20,"")</f>
        <v>8.3000000000000007</v>
      </c>
      <c r="T12" s="58">
        <f>IF(females!V21&gt;0,females!V21,"")</f>
        <v>3.6</v>
      </c>
      <c r="U12" s="58">
        <f>IF(females!V22&gt;0,females!V22,"")</f>
        <v>0.71551724137931039</v>
      </c>
      <c r="V12" s="58">
        <f>IF(females!V24&gt;0,females!V24,"")</f>
        <v>13.5</v>
      </c>
      <c r="W12" s="58">
        <f>IF(females!V25&gt;0,females!V25,"")</f>
        <v>9.1</v>
      </c>
      <c r="X12" s="58">
        <f>IF(females!V26&gt;0,females!V26,"")</f>
        <v>3.5</v>
      </c>
      <c r="Y12" s="58">
        <f>IF(females!V27&gt;0,females!V27,"")</f>
        <v>0.67407407407407405</v>
      </c>
      <c r="Z12" s="58">
        <f>IF(females!V28&gt;0,females!V28,"")</f>
        <v>12.3</v>
      </c>
      <c r="AA12" s="58">
        <f>IF(females!V29&gt;0,females!V29,"")</f>
        <v>8.8000000000000007</v>
      </c>
      <c r="AB12" s="58">
        <f>IF(females!V30&gt;0,females!V30,"")</f>
        <v>3.5</v>
      </c>
      <c r="AC12" s="58">
        <f>IF(females!V31&gt;0,females!V31,"")</f>
        <v>0.71544715447154472</v>
      </c>
      <c r="AD12" s="58">
        <f>IF(females!V33&gt;0,females!V33,"")</f>
        <v>13.8</v>
      </c>
      <c r="AE12" s="58">
        <f>IF(females!V34&gt;0,females!V34,"")</f>
        <v>9.6</v>
      </c>
      <c r="AF12" s="58">
        <f>IF(females!V35&gt;0,females!V35,"")</f>
        <v>3.8</v>
      </c>
      <c r="AG12" s="58">
        <f>IF(females!V36&gt;0,females!V36,"")</f>
        <v>0.69565217391304346</v>
      </c>
      <c r="AH12" s="58">
        <f>IF(females!V37&gt;0,females!V37,"")</f>
        <v>12.7</v>
      </c>
      <c r="AI12" s="58">
        <f>IF(females!V38&gt;0,females!V38,"")</f>
        <v>9.1</v>
      </c>
      <c r="AJ12" s="58">
        <f>IF(females!V39&gt;0,females!V39,"")</f>
        <v>4.2</v>
      </c>
      <c r="AK12" s="58">
        <f>IF(females!V40&gt;0,females!V40,"")</f>
        <v>0.7165354330708662</v>
      </c>
      <c r="AL12" s="58">
        <f>IF(females!V42&gt;0,females!V42,"")</f>
        <v>14.5</v>
      </c>
      <c r="AM12" s="58">
        <f>IF(females!V43&gt;0,females!V43,"")</f>
        <v>9.8000000000000007</v>
      </c>
      <c r="AN12" s="58">
        <f>IF(females!V44&gt;0,females!V44,"")</f>
        <v>3.9</v>
      </c>
      <c r="AO12" s="58">
        <f>IF(females!V45&gt;0,females!V45,"")</f>
        <v>0.67586206896551726</v>
      </c>
      <c r="AP12" s="58">
        <f>IF(females!V46&gt;0,females!V46,"")</f>
        <v>14</v>
      </c>
      <c r="AQ12" s="58" t="str">
        <f>IF(females!V47&gt;0,females!V47,"")</f>
        <v/>
      </c>
      <c r="AR12" s="58" t="str">
        <f>IF(females!V48&gt;0,females!V48,"")</f>
        <v/>
      </c>
      <c r="AS12" s="96" t="str">
        <f>IF(females!V49&gt;0,females!V49,"")</f>
        <v/>
      </c>
    </row>
    <row r="13" spans="1:45" x14ac:dyDescent="0.2">
      <c r="A13" s="54" t="str">
        <f t="shared" si="0"/>
        <v>Milnesium inceptum</v>
      </c>
      <c r="B13" s="75" t="str">
        <f t="shared" si="0"/>
        <v>BG.058</v>
      </c>
      <c r="C13" s="56" t="str">
        <f>females!X1</f>
        <v>BG.058.18</v>
      </c>
      <c r="D13" s="57">
        <f>IF(females!X3&gt;0,females!X3,"")</f>
        <v>394</v>
      </c>
      <c r="E13" s="57">
        <f>IF(females!X4&gt;0,females!X4,"")</f>
        <v>5.2</v>
      </c>
      <c r="F13" s="58">
        <f>IF(females!X5&gt;0,females!X5,"")</f>
        <v>4.8</v>
      </c>
      <c r="G13" s="58">
        <f>IF(females!X7&gt;0,females!X7,"")</f>
        <v>28.9</v>
      </c>
      <c r="H13" s="58">
        <f>IF(females!X8&gt;0,females!X8,"")</f>
        <v>20</v>
      </c>
      <c r="I13" s="58">
        <f>IF(females!X9&gt;0,females!X9,"")</f>
        <v>8.8000000000000007</v>
      </c>
      <c r="J13" s="58">
        <f>IF(females!X10&gt;0,females!X10,"")</f>
        <v>7.4</v>
      </c>
      <c r="K13" s="58">
        <f>IF(females!X11&gt;0,females!X11,"")</f>
        <v>8.1</v>
      </c>
      <c r="L13" s="60">
        <f>IF(females!X12&gt;0,females!X12,"")</f>
        <v>0.25605536332179935</v>
      </c>
      <c r="M13" s="60">
        <f>IF(females!X13&gt;0,females!X13,"")</f>
        <v>0.9204545454545453</v>
      </c>
      <c r="N13" s="58" t="str">
        <f>IF(females!X15&gt;0,females!X15,"")</f>
        <v/>
      </c>
      <c r="O13" s="58">
        <f>IF(females!X16&gt;0,females!X16,"")</f>
        <v>9.1999999999999993</v>
      </c>
      <c r="P13" s="58" t="str">
        <f>IF(females!X17&gt;0,females!X17,"")</f>
        <v/>
      </c>
      <c r="Q13" s="58" t="str">
        <f>IF(females!X18&gt;0,females!X18,"")</f>
        <v/>
      </c>
      <c r="R13" s="58">
        <f>IF(females!X19&gt;0,females!X19,"")</f>
        <v>12.7</v>
      </c>
      <c r="S13" s="58">
        <f>IF(females!X20&gt;0,females!X20,"")</f>
        <v>8.9</v>
      </c>
      <c r="T13" s="58">
        <f>IF(females!X21&gt;0,females!X21,"")</f>
        <v>4.3</v>
      </c>
      <c r="U13" s="58">
        <f>IF(females!X22&gt;0,females!X22,"")</f>
        <v>0.70078740157480324</v>
      </c>
      <c r="V13" s="58" t="str">
        <f>IF(females!X24&gt;0,females!X24,"")</f>
        <v/>
      </c>
      <c r="W13" s="58">
        <f>IF(females!X25&gt;0,females!X25,"")</f>
        <v>9.9</v>
      </c>
      <c r="X13" s="58" t="str">
        <f>IF(females!X26&gt;0,females!X26,"")</f>
        <v/>
      </c>
      <c r="Y13" s="58" t="str">
        <f>IF(females!X27&gt;0,females!X27,"")</f>
        <v/>
      </c>
      <c r="Z13" s="58">
        <f>IF(females!X28&gt;0,females!X28,"")</f>
        <v>14</v>
      </c>
      <c r="AA13" s="58">
        <f>IF(females!X29&gt;0,females!X29,"")</f>
        <v>9.3000000000000007</v>
      </c>
      <c r="AB13" s="58">
        <f>IF(females!X30&gt;0,females!X30,"")</f>
        <v>4</v>
      </c>
      <c r="AC13" s="58">
        <f>IF(females!X31&gt;0,females!X31,"")</f>
        <v>0.66428571428571437</v>
      </c>
      <c r="AD13" s="58" t="str">
        <f>IF(females!X33&gt;0,females!X33,"")</f>
        <v/>
      </c>
      <c r="AE13" s="58">
        <f>IF(females!X34&gt;0,females!X34,"")</f>
        <v>10.199999999999999</v>
      </c>
      <c r="AF13" s="58" t="str">
        <f>IF(females!X35&gt;0,females!X35,"")</f>
        <v/>
      </c>
      <c r="AG13" s="58" t="str">
        <f>IF(females!X36&gt;0,females!X36,"")</f>
        <v/>
      </c>
      <c r="AH13" s="58">
        <f>IF(females!X37&gt;0,females!X37,"")</f>
        <v>13.3</v>
      </c>
      <c r="AI13" s="58">
        <f>IF(females!X38&gt;0,females!X38,"")</f>
        <v>9.1999999999999993</v>
      </c>
      <c r="AJ13" s="58">
        <f>IF(females!X39&gt;0,females!X39,"")</f>
        <v>4.3</v>
      </c>
      <c r="AK13" s="58">
        <f>IF(females!X40&gt;0,females!X40,"")</f>
        <v>0.69172932330827064</v>
      </c>
      <c r="AL13" s="58">
        <f>IF(females!X42&gt;0,females!X42,"")</f>
        <v>16.399999999999999</v>
      </c>
      <c r="AM13" s="58">
        <f>IF(females!X43&gt;0,females!X43,"")</f>
        <v>10.8</v>
      </c>
      <c r="AN13" s="58">
        <f>IF(females!X44&gt;0,females!X44,"")</f>
        <v>3.2</v>
      </c>
      <c r="AO13" s="58">
        <f>IF(females!X45&gt;0,females!X45,"")</f>
        <v>0.6585365853658538</v>
      </c>
      <c r="AP13" s="58">
        <f>IF(females!X46&gt;0,females!X46,"")</f>
        <v>15.7</v>
      </c>
      <c r="AQ13" s="58">
        <f>IF(females!X47&gt;0,females!X47,"")</f>
        <v>9.8000000000000007</v>
      </c>
      <c r="AR13" s="58" t="str">
        <f>IF(females!X48&gt;0,females!X48,"")</f>
        <v/>
      </c>
      <c r="AS13" s="96">
        <f>IF(females!X49&gt;0,females!X49,"")</f>
        <v>0.62420382165605104</v>
      </c>
    </row>
    <row r="14" spans="1:45" x14ac:dyDescent="0.2">
      <c r="A14" s="54" t="str">
        <f t="shared" si="0"/>
        <v>Milnesium inceptum</v>
      </c>
      <c r="B14" s="75" t="str">
        <f t="shared" si="0"/>
        <v>BG.058</v>
      </c>
      <c r="C14" s="56" t="str">
        <f>females!Z1</f>
        <v>BG.058.19</v>
      </c>
      <c r="D14" s="57">
        <f>IF(females!Z3&gt;0,females!Z3,"")</f>
        <v>392</v>
      </c>
      <c r="E14" s="57" t="str">
        <f>IF(females!Z4&gt;0,females!Z4,"")</f>
        <v/>
      </c>
      <c r="F14" s="58">
        <f>IF(females!Z5&gt;0,females!Z5,"")</f>
        <v>4.5999999999999996</v>
      </c>
      <c r="G14" s="58">
        <f>IF(females!Z7&gt;0,females!Z7,"")</f>
        <v>28.4</v>
      </c>
      <c r="H14" s="58">
        <f>IF(females!Z8&gt;0,females!Z8,"")</f>
        <v>20</v>
      </c>
      <c r="I14" s="58">
        <f>IF(females!Z9&gt;0,females!Z9,"")</f>
        <v>9.1999999999999993</v>
      </c>
      <c r="J14" s="58">
        <f>IF(females!Z10&gt;0,females!Z10,"")</f>
        <v>7.9</v>
      </c>
      <c r="K14" s="58">
        <f>IF(females!Z11&gt;0,females!Z11,"")</f>
        <v>7.8</v>
      </c>
      <c r="L14" s="60">
        <f>IF(females!Z12&gt;0,females!Z12,"")</f>
        <v>0.27816901408450706</v>
      </c>
      <c r="M14" s="60">
        <f>IF(females!Z13&gt;0,females!Z13,"")</f>
        <v>0.84782608695652184</v>
      </c>
      <c r="N14" s="58">
        <f>IF(females!Z15&gt;0,females!Z15,"")</f>
        <v>12.6</v>
      </c>
      <c r="O14" s="58">
        <f>IF(females!Z16&gt;0,females!Z16,"")</f>
        <v>8.6</v>
      </c>
      <c r="P14" s="58" t="str">
        <f>IF(females!Z17&gt;0,females!Z17,"")</f>
        <v/>
      </c>
      <c r="Q14" s="58">
        <f>IF(females!Z18&gt;0,females!Z18,"")</f>
        <v>0.68253968253968256</v>
      </c>
      <c r="R14" s="58">
        <f>IF(females!Z19&gt;0,females!Z19,"")</f>
        <v>11.3</v>
      </c>
      <c r="S14" s="58">
        <f>IF(females!Z20&gt;0,females!Z20,"")</f>
        <v>8.6999999999999993</v>
      </c>
      <c r="T14" s="58">
        <f>IF(females!Z21&gt;0,females!Z21,"")</f>
        <v>3.8</v>
      </c>
      <c r="U14" s="58">
        <f>IF(females!Z22&gt;0,females!Z22,"")</f>
        <v>0.76991150442477863</v>
      </c>
      <c r="V14" s="58">
        <f>IF(females!Z24&gt;0,females!Z24,"")</f>
        <v>14.5</v>
      </c>
      <c r="W14" s="58">
        <f>IF(females!Z25&gt;0,females!Z25,"")</f>
        <v>9.8000000000000007</v>
      </c>
      <c r="X14" s="58">
        <f>IF(females!Z26&gt;0,females!Z26,"")</f>
        <v>3.9</v>
      </c>
      <c r="Y14" s="58">
        <f>IF(females!Z27&gt;0,females!Z27,"")</f>
        <v>0.67586206896551726</v>
      </c>
      <c r="Z14" s="58">
        <f>IF(females!Z28&gt;0,females!Z28,"")</f>
        <v>12.5</v>
      </c>
      <c r="AA14" s="58">
        <f>IF(females!Z29&gt;0,females!Z29,"")</f>
        <v>9.3000000000000007</v>
      </c>
      <c r="AB14" s="58">
        <f>IF(females!Z30&gt;0,females!Z30,"")</f>
        <v>4.2</v>
      </c>
      <c r="AC14" s="58">
        <f>IF(females!Z31&gt;0,females!Z31,"")</f>
        <v>0.74400000000000011</v>
      </c>
      <c r="AD14" s="58">
        <f>IF(females!Z33&gt;0,females!Z33,"")</f>
        <v>14</v>
      </c>
      <c r="AE14" s="58">
        <f>IF(females!Z34&gt;0,females!Z34,"")</f>
        <v>9.8000000000000007</v>
      </c>
      <c r="AF14" s="58">
        <f>IF(females!Z35&gt;0,females!Z35,"")</f>
        <v>3.3</v>
      </c>
      <c r="AG14" s="58">
        <f>IF(females!Z36&gt;0,females!Z36,"")</f>
        <v>0.70000000000000007</v>
      </c>
      <c r="AH14" s="58">
        <f>IF(females!Z37&gt;0,females!Z37,"")</f>
        <v>12.9</v>
      </c>
      <c r="AI14" s="58">
        <f>IF(females!Z38&gt;0,females!Z38,"")</f>
        <v>9.1</v>
      </c>
      <c r="AJ14" s="58">
        <f>IF(females!Z39&gt;0,females!Z39,"")</f>
        <v>4.2</v>
      </c>
      <c r="AK14" s="58">
        <f>IF(females!Z40&gt;0,females!Z40,"")</f>
        <v>0.70542635658914721</v>
      </c>
      <c r="AL14" s="58">
        <f>IF(females!Z42&gt;0,females!Z42,"")</f>
        <v>15.9</v>
      </c>
      <c r="AM14" s="58">
        <f>IF(females!Z43&gt;0,females!Z43,"")</f>
        <v>10.199999999999999</v>
      </c>
      <c r="AN14" s="58" t="str">
        <f>IF(females!Z44&gt;0,females!Z44,"")</f>
        <v/>
      </c>
      <c r="AO14" s="58">
        <f>IF(females!Z45&gt;0,females!Z45,"")</f>
        <v>0.64150943396226412</v>
      </c>
      <c r="AP14" s="58">
        <f>IF(females!Z46&gt;0,females!Z46,"")</f>
        <v>16</v>
      </c>
      <c r="AQ14" s="58">
        <f>IF(females!Z47&gt;0,females!Z47,"")</f>
        <v>10</v>
      </c>
      <c r="AR14" s="58">
        <f>IF(females!Z48&gt;0,females!Z48,"")</f>
        <v>5.0999999999999996</v>
      </c>
      <c r="AS14" s="96">
        <f>IF(females!Z49&gt;0,females!Z49,"")</f>
        <v>0.625</v>
      </c>
    </row>
    <row r="15" spans="1:45" x14ac:dyDescent="0.2">
      <c r="A15" s="54" t="str">
        <f t="shared" si="0"/>
        <v>Milnesium inceptum</v>
      </c>
      <c r="B15" s="75" t="str">
        <f t="shared" si="0"/>
        <v>BG.058</v>
      </c>
      <c r="C15" s="56" t="str">
        <f>females!AB1</f>
        <v>BG.058.20</v>
      </c>
      <c r="D15" s="57">
        <f>IF(females!AB3&gt;0,females!AB3,"")</f>
        <v>742</v>
      </c>
      <c r="E15" s="57">
        <f>IF(females!AB4&gt;0,females!AB4,"")</f>
        <v>8.1</v>
      </c>
      <c r="F15" s="58">
        <f>IF(females!AB5&gt;0,females!AB5,"")</f>
        <v>7.8</v>
      </c>
      <c r="G15" s="58">
        <f>IF(females!AB7&gt;0,females!AB7,"")</f>
        <v>45.9</v>
      </c>
      <c r="H15" s="58">
        <f>IF(females!AB8&gt;0,females!AB8,"")</f>
        <v>30.7</v>
      </c>
      <c r="I15" s="58">
        <f>IF(females!AB9&gt;0,females!AB9,"")</f>
        <v>15.7</v>
      </c>
      <c r="J15" s="58">
        <f>IF(females!AB10&gt;0,females!AB10,"")</f>
        <v>13.2</v>
      </c>
      <c r="K15" s="58">
        <f>IF(females!AB11&gt;0,females!AB11,"")</f>
        <v>12.9</v>
      </c>
      <c r="L15" s="60">
        <f>IF(females!AB12&gt;0,females!AB12,"")</f>
        <v>0.28758169934640521</v>
      </c>
      <c r="M15" s="60">
        <f>IF(females!AB13&gt;0,females!AB13,"")</f>
        <v>0.82165605095541405</v>
      </c>
      <c r="N15" s="58" t="str">
        <f>IF(females!AB15&gt;0,females!AB15,"")</f>
        <v/>
      </c>
      <c r="O15" s="58">
        <f>IF(females!AB16&gt;0,females!AB16,"")</f>
        <v>15.1</v>
      </c>
      <c r="P15" s="58">
        <f>IF(females!AB17&gt;0,females!AB17,"")</f>
        <v>5.9</v>
      </c>
      <c r="Q15" s="58" t="str">
        <f>IF(females!AB18&gt;0,females!AB18,"")</f>
        <v/>
      </c>
      <c r="R15" s="58">
        <f>IF(females!AB19&gt;0,females!AB19,"")</f>
        <v>20.399999999999999</v>
      </c>
      <c r="S15" s="58">
        <f>IF(females!AB20&gt;0,females!AB20,"")</f>
        <v>14.5</v>
      </c>
      <c r="T15" s="58">
        <f>IF(females!AB21&gt;0,females!AB21,"")</f>
        <v>5.9</v>
      </c>
      <c r="U15" s="58">
        <f>IF(females!AB22&gt;0,females!AB22,"")</f>
        <v>0.71078431372549022</v>
      </c>
      <c r="V15" s="58">
        <f>IF(females!AB24&gt;0,females!AB24,"")</f>
        <v>22.3</v>
      </c>
      <c r="W15" s="58">
        <f>IF(females!AB25&gt;0,females!AB25,"")</f>
        <v>15</v>
      </c>
      <c r="X15" s="58">
        <f>IF(females!AB26&gt;0,females!AB26,"")</f>
        <v>6.4</v>
      </c>
      <c r="Y15" s="58">
        <f>IF(females!AB27&gt;0,females!AB27,"")</f>
        <v>0.67264573991031384</v>
      </c>
      <c r="Z15" s="58">
        <f>IF(females!AB28&gt;0,females!AB28,"")</f>
        <v>21.6</v>
      </c>
      <c r="AA15" s="58">
        <f>IF(females!AB29&gt;0,females!AB29,"")</f>
        <v>14.5</v>
      </c>
      <c r="AB15" s="58">
        <f>IF(females!AB30&gt;0,females!AB30,"")</f>
        <v>7.8</v>
      </c>
      <c r="AC15" s="58">
        <f>IF(females!AB31&gt;0,females!AB31,"")</f>
        <v>0.67129629629629628</v>
      </c>
      <c r="AD15" s="58" t="str">
        <f>IF(females!AB33&gt;0,females!AB33,"")</f>
        <v/>
      </c>
      <c r="AE15" s="58">
        <f>IF(females!AB34&gt;0,females!AB34,"")</f>
        <v>15.5</v>
      </c>
      <c r="AF15" s="58">
        <f>IF(females!AB35&gt;0,females!AB35,"")</f>
        <v>6.5</v>
      </c>
      <c r="AG15" s="58" t="str">
        <f>IF(females!AB36&gt;0,females!AB36,"")</f>
        <v/>
      </c>
      <c r="AH15" s="58">
        <f>IF(females!AB37&gt;0,females!AB37,"")</f>
        <v>22.3</v>
      </c>
      <c r="AI15" s="58" t="str">
        <f>IF(females!AB38&gt;0,females!AB38,"")</f>
        <v/>
      </c>
      <c r="AJ15" s="58">
        <f>IF(females!AB39&gt;0,females!AB39,"")</f>
        <v>8.1999999999999993</v>
      </c>
      <c r="AK15" s="58" t="str">
        <f>IF(females!AB40&gt;0,females!AB40,"")</f>
        <v/>
      </c>
      <c r="AL15" s="58">
        <f>IF(females!AB42&gt;0,females!AB42,"")</f>
        <v>26.7</v>
      </c>
      <c r="AM15" s="58">
        <f>IF(females!AB43&gt;0,females!AB43,"")</f>
        <v>16.2</v>
      </c>
      <c r="AN15" s="58">
        <f>IF(females!AB44&gt;0,females!AB44,"")</f>
        <v>6.6</v>
      </c>
      <c r="AO15" s="58">
        <f>IF(females!AB45&gt;0,females!AB45,"")</f>
        <v>0.6067415730337079</v>
      </c>
      <c r="AP15" s="58">
        <f>IF(females!AB46&gt;0,females!AB46,"")</f>
        <v>26.7</v>
      </c>
      <c r="AQ15" s="58">
        <f>IF(females!AB47&gt;0,females!AB47,"")</f>
        <v>16</v>
      </c>
      <c r="AR15" s="58">
        <f>IF(females!AB48&gt;0,females!AB48,"")</f>
        <v>8.1</v>
      </c>
      <c r="AS15" s="96">
        <f>IF(females!AB49&gt;0,females!AB49,"")</f>
        <v>0.59925093632958804</v>
      </c>
    </row>
    <row r="16" spans="1:45" x14ac:dyDescent="0.2">
      <c r="A16" s="54" t="str">
        <f t="shared" si="0"/>
        <v>Milnesium inceptum</v>
      </c>
      <c r="B16" s="75" t="str">
        <f t="shared" si="0"/>
        <v>BG.058</v>
      </c>
      <c r="C16" s="56" t="str">
        <f>females!AD1</f>
        <v>BG.058.21</v>
      </c>
      <c r="D16" s="57">
        <f>IF(females!AD3&gt;0,females!AD3,"")</f>
        <v>998</v>
      </c>
      <c r="E16" s="57">
        <f>IF(females!AD4&gt;0,females!AD4,"")</f>
        <v>11.5</v>
      </c>
      <c r="F16" s="58">
        <f>IF(females!AD5&gt;0,females!AD5,"")</f>
        <v>10.9</v>
      </c>
      <c r="G16" s="58">
        <f>IF(females!AD7&gt;0,females!AD7,"")</f>
        <v>54.2</v>
      </c>
      <c r="H16" s="58">
        <f>IF(females!AD8&gt;0,females!AD8,"")</f>
        <v>33.6</v>
      </c>
      <c r="I16" s="58">
        <f>IF(females!AD9&gt;0,females!AD9,"")</f>
        <v>22</v>
      </c>
      <c r="J16" s="58">
        <f>IF(females!AD10&gt;0,females!AD10,"")</f>
        <v>19.399999999999999</v>
      </c>
      <c r="K16" s="58">
        <f>IF(females!AD11&gt;0,females!AD11,"")</f>
        <v>18.5</v>
      </c>
      <c r="L16" s="60">
        <f>IF(females!AD12&gt;0,females!AD12,"")</f>
        <v>0.35793357933579334</v>
      </c>
      <c r="M16" s="60">
        <f>IF(females!AD13&gt;0,females!AD13,"")</f>
        <v>0.84090909090909094</v>
      </c>
      <c r="N16" s="58">
        <f>IF(females!AD15&gt;0,females!AD15,"")</f>
        <v>26.1</v>
      </c>
      <c r="O16" s="58" t="str">
        <f>IF(females!AD16&gt;0,females!AD16,"")</f>
        <v/>
      </c>
      <c r="P16" s="58" t="str">
        <f>IF(females!AD17&gt;0,females!AD17,"")</f>
        <v/>
      </c>
      <c r="Q16" s="58" t="str">
        <f>IF(females!AD18&gt;0,females!AD18,"")</f>
        <v/>
      </c>
      <c r="R16" s="58">
        <f>IF(females!AD19&gt;0,females!AD19,"")</f>
        <v>24.3</v>
      </c>
      <c r="S16" s="58" t="str">
        <f>IF(females!AD20&gt;0,females!AD20,"")</f>
        <v/>
      </c>
      <c r="T16" s="58" t="str">
        <f>IF(females!AD21&gt;0,females!AD21,"")</f>
        <v/>
      </c>
      <c r="U16" s="58" t="str">
        <f>IF(females!AD22&gt;0,females!AD22,"")</f>
        <v/>
      </c>
      <c r="V16" s="58">
        <f>IF(females!AD24&gt;0,females!AD24,"")</f>
        <v>25.8</v>
      </c>
      <c r="W16" s="58">
        <f>IF(females!AD25&gt;0,females!AD25,"")</f>
        <v>19.600000000000001</v>
      </c>
      <c r="X16" s="58">
        <f>IF(females!AD26&gt;0,females!AD26,"")</f>
        <v>6.7</v>
      </c>
      <c r="Y16" s="58">
        <f>IF(females!AD27&gt;0,females!AD27,"")</f>
        <v>0.75968992248062017</v>
      </c>
      <c r="Z16" s="58">
        <f>IF(females!AD28&gt;0,females!AD28,"")</f>
        <v>25.4</v>
      </c>
      <c r="AA16" s="58">
        <f>IF(females!AD29&gt;0,females!AD29,"")</f>
        <v>18.899999999999999</v>
      </c>
      <c r="AB16" s="58">
        <f>IF(females!AD30&gt;0,females!AD30,"")</f>
        <v>9.3000000000000007</v>
      </c>
      <c r="AC16" s="58">
        <f>IF(females!AD31&gt;0,females!AD31,"")</f>
        <v>0.74409448818897639</v>
      </c>
      <c r="AD16" s="58">
        <f>IF(females!AD33&gt;0,females!AD33,"")</f>
        <v>27.7</v>
      </c>
      <c r="AE16" s="58">
        <f>IF(females!AD34&gt;0,females!AD34,"")</f>
        <v>20.9</v>
      </c>
      <c r="AF16" s="58">
        <f>IF(females!AD35&gt;0,females!AD35,"")</f>
        <v>6.2</v>
      </c>
      <c r="AG16" s="58">
        <f>IF(females!AD36&gt;0,females!AD36,"")</f>
        <v>0.75451263537906132</v>
      </c>
      <c r="AH16" s="58" t="str">
        <f>IF(females!AD37&gt;0,females!AD37,"")</f>
        <v/>
      </c>
      <c r="AI16" s="58">
        <f>IF(females!AD38&gt;0,females!AD38,"")</f>
        <v>18.2</v>
      </c>
      <c r="AJ16" s="58">
        <f>IF(females!AD39&gt;0,females!AD39,"")</f>
        <v>9.1</v>
      </c>
      <c r="AK16" s="58" t="str">
        <f>IF(females!AD40&gt;0,females!AD40,"")</f>
        <v/>
      </c>
      <c r="AL16" s="58" t="str">
        <f>IF(females!AD42&gt;0,females!AD42,"")</f>
        <v/>
      </c>
      <c r="AM16" s="58">
        <f>IF(females!AD43&gt;0,females!AD43,"")</f>
        <v>24.2</v>
      </c>
      <c r="AN16" s="58">
        <f>IF(females!AD44&gt;0,females!AD44,"")</f>
        <v>8.6999999999999993</v>
      </c>
      <c r="AO16" s="58" t="str">
        <f>IF(females!AD45&gt;0,females!AD45,"")</f>
        <v/>
      </c>
      <c r="AP16" s="58">
        <f>IF(females!AD46&gt;0,females!AD46,"")</f>
        <v>31.7</v>
      </c>
      <c r="AQ16" s="58">
        <f>IF(females!AD47&gt;0,females!AD47,"")</f>
        <v>20.9</v>
      </c>
      <c r="AR16" s="58">
        <f>IF(females!AD48&gt;0,females!AD48,"")</f>
        <v>9.9</v>
      </c>
      <c r="AS16" s="96">
        <f>IF(females!AD49&gt;0,females!AD49,"")</f>
        <v>0.65930599369085174</v>
      </c>
    </row>
    <row r="17" spans="1:45" x14ac:dyDescent="0.2">
      <c r="A17" s="54" t="str">
        <f t="shared" si="0"/>
        <v>Milnesium inceptum</v>
      </c>
      <c r="B17" s="75" t="str">
        <f t="shared" si="0"/>
        <v>BG.058</v>
      </c>
      <c r="C17" s="56" t="str">
        <f>females!AF1</f>
        <v>BG.058.23</v>
      </c>
      <c r="D17" s="57">
        <f>IF(females!AF3&gt;0,females!AF3,"")</f>
        <v>829</v>
      </c>
      <c r="E17" s="57">
        <f>IF(females!AF4&gt;0,females!AF4,"")</f>
        <v>10.6</v>
      </c>
      <c r="F17" s="58">
        <f>IF(females!AF5&gt;0,females!AF5,"")</f>
        <v>9.3000000000000007</v>
      </c>
      <c r="G17" s="58">
        <f>IF(females!AF7&gt;0,females!AF7,"")</f>
        <v>51</v>
      </c>
      <c r="H17" s="58">
        <f>IF(females!AF8&gt;0,females!AF8,"")</f>
        <v>32.9</v>
      </c>
      <c r="I17" s="58">
        <f>IF(females!AF9&gt;0,females!AF9,"")</f>
        <v>17.899999999999999</v>
      </c>
      <c r="J17" s="58">
        <f>IF(females!AF10&gt;0,females!AF10,"")</f>
        <v>14.4</v>
      </c>
      <c r="K17" s="58">
        <f>IF(females!AF11&gt;0,females!AF11,"")</f>
        <v>14.5</v>
      </c>
      <c r="L17" s="60">
        <f>IF(females!AF12&gt;0,females!AF12,"")</f>
        <v>0.28235294117647058</v>
      </c>
      <c r="M17" s="60">
        <f>IF(females!AF13&gt;0,females!AF13,"")</f>
        <v>0.8100558659217878</v>
      </c>
      <c r="N17" s="58">
        <f>IF(females!AF15&gt;0,females!AF15,"")</f>
        <v>22.9</v>
      </c>
      <c r="O17" s="58" t="str">
        <f>IF(females!AF16&gt;0,females!AF16,"")</f>
        <v/>
      </c>
      <c r="P17" s="58" t="str">
        <f>IF(females!AF17&gt;0,females!AF17,"")</f>
        <v/>
      </c>
      <c r="Q17" s="58" t="str">
        <f>IF(females!AF18&gt;0,females!AF18,"")</f>
        <v/>
      </c>
      <c r="R17" s="58">
        <f>IF(females!AF19&gt;0,females!AF19,"")</f>
        <v>22.9</v>
      </c>
      <c r="S17" s="58" t="str">
        <f>IF(females!AF20&gt;0,females!AF20,"")</f>
        <v/>
      </c>
      <c r="T17" s="58" t="str">
        <f>IF(females!AF21&gt;0,females!AF21,"")</f>
        <v/>
      </c>
      <c r="U17" s="58" t="str">
        <f>IF(females!AF22&gt;0,females!AF22,"")</f>
        <v/>
      </c>
      <c r="V17" s="58">
        <f>IF(females!AF24&gt;0,females!AF24,"")</f>
        <v>25.8</v>
      </c>
      <c r="W17" s="58" t="str">
        <f>IF(females!AF25&gt;0,females!AF25,"")</f>
        <v/>
      </c>
      <c r="X17" s="58" t="str">
        <f>IF(females!AF26&gt;0,females!AF26,"")</f>
        <v/>
      </c>
      <c r="Y17" s="58" t="str">
        <f>IF(females!AF27&gt;0,females!AF27,"")</f>
        <v/>
      </c>
      <c r="Z17" s="58">
        <f>IF(females!AF28&gt;0,females!AF28,"")</f>
        <v>25.6</v>
      </c>
      <c r="AA17" s="58" t="str">
        <f>IF(females!AF29&gt;0,females!AF29,"")</f>
        <v/>
      </c>
      <c r="AB17" s="58" t="str">
        <f>IF(females!AF30&gt;0,females!AF30,"")</f>
        <v/>
      </c>
      <c r="AC17" s="58" t="str">
        <f>IF(females!AF31&gt;0,females!AF31,"")</f>
        <v/>
      </c>
      <c r="AD17" s="58" t="str">
        <f>IF(females!AF33&gt;0,females!AF33,"")</f>
        <v/>
      </c>
      <c r="AE17" s="58">
        <f>IF(females!AF34&gt;0,females!AF34,"")</f>
        <v>17.5</v>
      </c>
      <c r="AF17" s="58">
        <f>IF(females!AF35&gt;0,females!AF35,"")</f>
        <v>7.6</v>
      </c>
      <c r="AG17" s="58" t="str">
        <f>IF(females!AF36&gt;0,females!AF36,"")</f>
        <v/>
      </c>
      <c r="AH17" s="58">
        <f>IF(females!AF37&gt;0,females!AF37,"")</f>
        <v>25.3</v>
      </c>
      <c r="AI17" s="58">
        <f>IF(females!AF38&gt;0,females!AF38,"")</f>
        <v>17.2</v>
      </c>
      <c r="AJ17" s="58" t="str">
        <f>IF(females!AF39&gt;0,females!AF39,"")</f>
        <v/>
      </c>
      <c r="AK17" s="58">
        <f>IF(females!AF40&gt;0,females!AF40,"")</f>
        <v>0.67984189723320154</v>
      </c>
      <c r="AL17" s="58" t="str">
        <f>IF(females!AF42&gt;0,females!AF42,"")</f>
        <v/>
      </c>
      <c r="AM17" s="58" t="str">
        <f>IF(females!AF43&gt;0,females!AF43,"")</f>
        <v/>
      </c>
      <c r="AN17" s="58" t="str">
        <f>IF(females!AF44&gt;0,females!AF44,"")</f>
        <v/>
      </c>
      <c r="AO17" s="58" t="str">
        <f>IF(females!AF45&gt;0,females!AF45,"")</f>
        <v/>
      </c>
      <c r="AP17" s="58">
        <f>IF(females!AF46&gt;0,females!AF46,"")</f>
        <v>27.2</v>
      </c>
      <c r="AQ17" s="58">
        <f>IF(females!AF47&gt;0,females!AF47,"")</f>
        <v>17.899999999999999</v>
      </c>
      <c r="AR17" s="58" t="str">
        <f>IF(females!AF48&gt;0,females!AF48,"")</f>
        <v/>
      </c>
      <c r="AS17" s="96">
        <f>IF(females!AF49&gt;0,females!AF49,"")</f>
        <v>0.65808823529411764</v>
      </c>
    </row>
    <row r="18" spans="1:45" x14ac:dyDescent="0.2">
      <c r="A18" s="54" t="str">
        <f t="shared" si="0"/>
        <v>Milnesium inceptum</v>
      </c>
      <c r="B18" s="75" t="str">
        <f t="shared" si="0"/>
        <v>BG.058</v>
      </c>
      <c r="C18" s="56" t="str">
        <f>females!AH1</f>
        <v>BG.058.25</v>
      </c>
      <c r="D18" s="57">
        <f>IF(females!AH3&gt;0,females!AH3,"")</f>
        <v>780</v>
      </c>
      <c r="E18" s="57">
        <f>IF(females!AH4&gt;0,females!AH4,"")</f>
        <v>9.9</v>
      </c>
      <c r="F18" s="58">
        <f>IF(females!AH5&gt;0,females!AH5,"")</f>
        <v>8.5</v>
      </c>
      <c r="G18" s="58">
        <f>IF(females!AH7&gt;0,females!AH7,"")</f>
        <v>48.1</v>
      </c>
      <c r="H18" s="58">
        <f>IF(females!AH8&gt;0,females!AH8,"")</f>
        <v>31.8</v>
      </c>
      <c r="I18" s="58">
        <f>IF(females!AH9&gt;0,females!AH9,"")</f>
        <v>17.2</v>
      </c>
      <c r="J18" s="58">
        <f>IF(females!AH10&gt;0,females!AH10,"")</f>
        <v>16.399999999999999</v>
      </c>
      <c r="K18" s="58">
        <f>IF(females!AH11&gt;0,females!AH11,"")</f>
        <v>16.5</v>
      </c>
      <c r="L18" s="60">
        <f>IF(females!AH12&gt;0,females!AH12,"")</f>
        <v>0.34095634095634092</v>
      </c>
      <c r="M18" s="60">
        <f>IF(females!AH13&gt;0,females!AH13,"")</f>
        <v>0.95930232558139539</v>
      </c>
      <c r="N18" s="58">
        <f>IF(females!AH15&gt;0,females!AH15,"")</f>
        <v>21.4</v>
      </c>
      <c r="O18" s="58">
        <f>IF(females!AH16&gt;0,females!AH16,"")</f>
        <v>17.2</v>
      </c>
      <c r="P18" s="58">
        <f>IF(females!AH17&gt;0,females!AH17,"")</f>
        <v>5.6</v>
      </c>
      <c r="Q18" s="58">
        <f>IF(females!AH18&gt;0,females!AH18,"")</f>
        <v>0.80373831775700932</v>
      </c>
      <c r="R18" s="58">
        <f>IF(females!AH19&gt;0,females!AH19,"")</f>
        <v>21.5</v>
      </c>
      <c r="S18" s="58">
        <f>IF(females!AH20&gt;0,females!AH20,"")</f>
        <v>16.2</v>
      </c>
      <c r="T18" s="58">
        <f>IF(females!AH21&gt;0,females!AH21,"")</f>
        <v>7.9</v>
      </c>
      <c r="U18" s="58">
        <f>IF(females!AH22&gt;0,females!AH22,"")</f>
        <v>0.75348837209302322</v>
      </c>
      <c r="V18" s="58">
        <f>IF(females!AH24&gt;0,females!AH24,"")</f>
        <v>27.3</v>
      </c>
      <c r="W18" s="58">
        <f>IF(females!AH25&gt;0,females!AH25,"")</f>
        <v>18</v>
      </c>
      <c r="X18" s="58">
        <f>IF(females!AH26&gt;0,females!AH26,"")</f>
        <v>7.6</v>
      </c>
      <c r="Y18" s="58">
        <f>IF(females!AH27&gt;0,females!AH27,"")</f>
        <v>0.65934065934065933</v>
      </c>
      <c r="Z18" s="58">
        <f>IF(females!AH28&gt;0,females!AH28,"")</f>
        <v>25</v>
      </c>
      <c r="AA18" s="58">
        <f>IF(females!AH29&gt;0,females!AH29,"")</f>
        <v>16.899999999999999</v>
      </c>
      <c r="AB18" s="58">
        <f>IF(females!AH30&gt;0,females!AH30,"")</f>
        <v>9.6</v>
      </c>
      <c r="AC18" s="58">
        <f>IF(females!AH31&gt;0,females!AH31,"")</f>
        <v>0.67599999999999993</v>
      </c>
      <c r="AD18" s="58">
        <f>IF(females!AH33&gt;0,females!AH33,"")</f>
        <v>25.6</v>
      </c>
      <c r="AE18" s="58">
        <f>IF(females!AH34&gt;0,females!AH34,"")</f>
        <v>18.5</v>
      </c>
      <c r="AF18" s="58">
        <f>IF(females!AH35&gt;0,females!AH35,"")</f>
        <v>6.1</v>
      </c>
      <c r="AG18" s="58">
        <f>IF(females!AH36&gt;0,females!AH36,"")</f>
        <v>0.72265625</v>
      </c>
      <c r="AH18" s="58">
        <f>IF(females!AH37&gt;0,females!AH37,"")</f>
        <v>24.8</v>
      </c>
      <c r="AI18" s="58">
        <f>IF(females!AH38&gt;0,females!AH38,"")</f>
        <v>16.8</v>
      </c>
      <c r="AJ18" s="58">
        <f>IF(females!AH39&gt;0,females!AH39,"")</f>
        <v>9.9</v>
      </c>
      <c r="AK18" s="58">
        <f>IF(females!AH40&gt;0,females!AH40,"")</f>
        <v>0.67741935483870974</v>
      </c>
      <c r="AL18" s="58">
        <f>IF(females!AH42&gt;0,females!AH42,"")</f>
        <v>30.6</v>
      </c>
      <c r="AM18" s="58">
        <f>IF(females!AH43&gt;0,females!AH43,"")</f>
        <v>19</v>
      </c>
      <c r="AN18" s="58">
        <f>IF(females!AH44&gt;0,females!AH44,"")</f>
        <v>5.5</v>
      </c>
      <c r="AO18" s="58">
        <f>IF(females!AH45&gt;0,females!AH45,"")</f>
        <v>0.62091503267973858</v>
      </c>
      <c r="AP18" s="58">
        <f>IF(females!AH46&gt;0,females!AH46,"")</f>
        <v>27.7</v>
      </c>
      <c r="AQ18" s="58">
        <f>IF(females!AH47&gt;0,females!AH47,"")</f>
        <v>17.8</v>
      </c>
      <c r="AR18" s="58">
        <f>IF(females!AH48&gt;0,females!AH48,"")</f>
        <v>8</v>
      </c>
      <c r="AS18" s="96">
        <f>IF(females!AH49&gt;0,females!AH49,"")</f>
        <v>0.64259927797833938</v>
      </c>
    </row>
    <row r="19" spans="1:45" x14ac:dyDescent="0.2">
      <c r="A19" s="54" t="str">
        <f t="shared" si="0"/>
        <v>Milnesium inceptum</v>
      </c>
      <c r="B19" s="75" t="str">
        <f t="shared" si="0"/>
        <v>BG.058</v>
      </c>
      <c r="C19" s="56" t="str">
        <f>females!AJ1</f>
        <v>BG.058.27</v>
      </c>
      <c r="D19" s="57">
        <f>IF(females!AJ3&gt;0,females!AJ3,"")</f>
        <v>552</v>
      </c>
      <c r="E19" s="57">
        <f>IF(females!AJ4&gt;0,females!AJ4,"")</f>
        <v>6.3</v>
      </c>
      <c r="F19" s="58">
        <f>IF(females!AJ5&gt;0,females!AJ5,"")</f>
        <v>5.0999999999999996</v>
      </c>
      <c r="G19" s="58">
        <f>IF(females!AJ7&gt;0,females!AJ7,"")</f>
        <v>36.299999999999997</v>
      </c>
      <c r="H19" s="58">
        <f>IF(females!AJ8&gt;0,females!AJ8,"")</f>
        <v>24.1</v>
      </c>
      <c r="I19" s="58">
        <f>IF(females!AJ9&gt;0,females!AJ9,"")</f>
        <v>12.6</v>
      </c>
      <c r="J19" s="58">
        <f>IF(females!AJ10&gt;0,females!AJ10,"")</f>
        <v>11.3</v>
      </c>
      <c r="K19" s="58">
        <f>IF(females!AJ11&gt;0,females!AJ11,"")</f>
        <v>10.4</v>
      </c>
      <c r="L19" s="60">
        <f>IF(females!AJ12&gt;0,females!AJ12,"")</f>
        <v>0.31129476584022042</v>
      </c>
      <c r="M19" s="60">
        <f>IF(females!AJ13&gt;0,females!AJ13,"")</f>
        <v>0.82539682539682546</v>
      </c>
      <c r="N19" s="58">
        <f>IF(females!AJ15&gt;0,females!AJ15,"")</f>
        <v>15.7</v>
      </c>
      <c r="O19" s="58">
        <f>IF(females!AJ16&gt;0,females!AJ16,"")</f>
        <v>10.8</v>
      </c>
      <c r="P19" s="58" t="str">
        <f>IF(females!AJ17&gt;0,females!AJ17,"")</f>
        <v/>
      </c>
      <c r="Q19" s="58">
        <f>IF(females!AJ18&gt;0,females!AJ18,"")</f>
        <v>0.68789808917197459</v>
      </c>
      <c r="R19" s="58">
        <f>IF(females!AJ19&gt;0,females!AJ19,"")</f>
        <v>15.5</v>
      </c>
      <c r="S19" s="58">
        <f>IF(females!AJ20&gt;0,females!AJ20,"")</f>
        <v>10.7</v>
      </c>
      <c r="T19" s="58">
        <f>IF(females!AJ21&gt;0,females!AJ21,"")</f>
        <v>5</v>
      </c>
      <c r="U19" s="58">
        <f>IF(females!AJ22&gt;0,females!AJ22,"")</f>
        <v>0.69032258064516128</v>
      </c>
      <c r="V19" s="58">
        <f>IF(females!AJ24&gt;0,females!AJ24,"")</f>
        <v>17.8</v>
      </c>
      <c r="W19" s="58">
        <f>IF(females!AJ25&gt;0,females!AJ25,"")</f>
        <v>11.7</v>
      </c>
      <c r="X19" s="58">
        <f>IF(females!AJ26&gt;0,females!AJ26,"")</f>
        <v>6</v>
      </c>
      <c r="Y19" s="58">
        <f>IF(females!AJ27&gt;0,females!AJ27,"")</f>
        <v>0.65730337078651679</v>
      </c>
      <c r="Z19" s="58">
        <f>IF(females!AJ28&gt;0,females!AJ28,"")</f>
        <v>17.3</v>
      </c>
      <c r="AA19" s="58">
        <f>IF(females!AJ29&gt;0,females!AJ29,"")</f>
        <v>11.4</v>
      </c>
      <c r="AB19" s="58">
        <f>IF(females!AJ30&gt;0,females!AJ30,"")</f>
        <v>5.8</v>
      </c>
      <c r="AC19" s="58">
        <f>IF(females!AJ31&gt;0,females!AJ31,"")</f>
        <v>0.65895953757225434</v>
      </c>
      <c r="AD19" s="58" t="str">
        <f>IF(females!AJ33&gt;0,females!AJ33,"")</f>
        <v/>
      </c>
      <c r="AE19" s="58">
        <f>IF(females!AJ34&gt;0,females!AJ34,"")</f>
        <v>13.1</v>
      </c>
      <c r="AF19" s="58" t="str">
        <f>IF(females!AJ35&gt;0,females!AJ35,"")</f>
        <v/>
      </c>
      <c r="AG19" s="58" t="str">
        <f>IF(females!AJ36&gt;0,females!AJ36,"")</f>
        <v/>
      </c>
      <c r="AH19" s="58">
        <f>IF(females!AJ37&gt;0,females!AJ37,"")</f>
        <v>17.399999999999999</v>
      </c>
      <c r="AI19" s="58" t="str">
        <f>IF(females!AJ38&gt;0,females!AJ38,"")</f>
        <v/>
      </c>
      <c r="AJ19" s="58" t="str">
        <f>IF(females!AJ39&gt;0,females!AJ39,"")</f>
        <v/>
      </c>
      <c r="AK19" s="58" t="str">
        <f>IF(females!AJ40&gt;0,females!AJ40,"")</f>
        <v/>
      </c>
      <c r="AL19" s="58">
        <f>IF(females!AJ42&gt;0,females!AJ42,"")</f>
        <v>21.1</v>
      </c>
      <c r="AM19" s="58">
        <f>IF(females!AJ43&gt;0,females!AJ43,"")</f>
        <v>13.8</v>
      </c>
      <c r="AN19" s="58">
        <f>IF(females!AJ44&gt;0,females!AJ44,"")</f>
        <v>4.3</v>
      </c>
      <c r="AO19" s="58">
        <f>IF(females!AJ45&gt;0,females!AJ45,"")</f>
        <v>0.65402843601895733</v>
      </c>
      <c r="AP19" s="58">
        <f>IF(females!AJ46&gt;0,females!AJ46,"")</f>
        <v>19.8</v>
      </c>
      <c r="AQ19" s="58">
        <f>IF(females!AJ47&gt;0,females!AJ47,"")</f>
        <v>13.5</v>
      </c>
      <c r="AR19" s="58">
        <f>IF(females!AJ48&gt;0,females!AJ48,"")</f>
        <v>6.9</v>
      </c>
      <c r="AS19" s="96">
        <f>IF(females!AJ49&gt;0,females!AJ49,"")</f>
        <v>0.68181818181818177</v>
      </c>
    </row>
    <row r="20" spans="1:45" x14ac:dyDescent="0.2">
      <c r="A20" s="54" t="str">
        <f t="shared" ref="A20:B25" si="1">A$2</f>
        <v>Milnesium inceptum</v>
      </c>
      <c r="B20" s="75" t="str">
        <f t="shared" si="1"/>
        <v>BG.058</v>
      </c>
      <c r="C20" s="56" t="str">
        <f>females!AL1</f>
        <v>BG.058.28</v>
      </c>
      <c r="D20" s="57">
        <f>IF(females!AL3&gt;0,females!AL3,"")</f>
        <v>576</v>
      </c>
      <c r="E20" s="57">
        <f>IF(females!AL4&gt;0,females!AL4,"")</f>
        <v>5.6</v>
      </c>
      <c r="F20" s="58">
        <f>IF(females!AL5&gt;0,females!AL5,"")</f>
        <v>5.8</v>
      </c>
      <c r="G20" s="58">
        <f>IF(females!AL7&gt;0,females!AL7,"")</f>
        <v>37.5</v>
      </c>
      <c r="H20" s="58">
        <f>IF(females!AL8&gt;0,females!AL8,"")</f>
        <v>25.5</v>
      </c>
      <c r="I20" s="58">
        <f>IF(females!AL9&gt;0,females!AL9,"")</f>
        <v>13.2</v>
      </c>
      <c r="J20" s="58">
        <f>IF(females!AL10&gt;0,females!AL10,"")</f>
        <v>10.7</v>
      </c>
      <c r="K20" s="58">
        <f>IF(females!AL11&gt;0,females!AL11,"")</f>
        <v>11.7</v>
      </c>
      <c r="L20" s="60">
        <f>IF(females!AL12&gt;0,females!AL12,"")</f>
        <v>0.28533333333333333</v>
      </c>
      <c r="M20" s="60">
        <f>IF(females!AL13&gt;0,females!AL13,"")</f>
        <v>0.88636363636363635</v>
      </c>
      <c r="N20" s="58">
        <f>IF(females!AL15&gt;0,females!AL15,"")</f>
        <v>17.3</v>
      </c>
      <c r="O20" s="58">
        <f>IF(females!AL16&gt;0,females!AL16,"")</f>
        <v>12.5</v>
      </c>
      <c r="P20" s="58" t="str">
        <f>IF(females!AL17&gt;0,females!AL17,"")</f>
        <v/>
      </c>
      <c r="Q20" s="58">
        <f>IF(females!AL18&gt;0,females!AL18,"")</f>
        <v>0.72254335260115599</v>
      </c>
      <c r="R20" s="58">
        <f>IF(females!AL19&gt;0,females!AL19,"")</f>
        <v>16.100000000000001</v>
      </c>
      <c r="S20" s="58">
        <f>IF(females!AL20&gt;0,females!AL20,"")</f>
        <v>12</v>
      </c>
      <c r="T20" s="58" t="str">
        <f>IF(females!AL21&gt;0,females!AL21,"")</f>
        <v/>
      </c>
      <c r="U20" s="58">
        <f>IF(females!AL22&gt;0,females!AL22,"")</f>
        <v>0.74534161490683226</v>
      </c>
      <c r="V20" s="58">
        <f>IF(females!AL24&gt;0,females!AL24,"")</f>
        <v>19.7</v>
      </c>
      <c r="W20" s="58">
        <f>IF(females!AL25&gt;0,females!AL25,"")</f>
        <v>14.1</v>
      </c>
      <c r="X20" s="58">
        <f>IF(females!AL26&gt;0,females!AL26,"")</f>
        <v>4.9000000000000004</v>
      </c>
      <c r="Y20" s="58">
        <f>IF(females!AL27&gt;0,females!AL27,"")</f>
        <v>0.71573604060913709</v>
      </c>
      <c r="Z20" s="58">
        <f>IF(females!AL28&gt;0,females!AL28,"")</f>
        <v>19.7</v>
      </c>
      <c r="AA20" s="58" t="str">
        <f>IF(females!AL29&gt;0,females!AL29,"")</f>
        <v/>
      </c>
      <c r="AB20" s="58">
        <f>IF(females!AL30&gt;0,females!AL30,"")</f>
        <v>6.8</v>
      </c>
      <c r="AC20" s="58" t="str">
        <f>IF(females!AL31&gt;0,females!AL31,"")</f>
        <v/>
      </c>
      <c r="AD20" s="58">
        <f>IF(females!AL33&gt;0,females!AL33,"")</f>
        <v>20.2</v>
      </c>
      <c r="AE20" s="58">
        <f>IF(females!AL34&gt;0,females!AL34,"")</f>
        <v>14.7</v>
      </c>
      <c r="AF20" s="58" t="str">
        <f>IF(females!AL35&gt;0,females!AL35,"")</f>
        <v/>
      </c>
      <c r="AG20" s="58">
        <f>IF(females!AL36&gt;0,females!AL36,"")</f>
        <v>0.7277227722772277</v>
      </c>
      <c r="AH20" s="58">
        <f>IF(females!AL37&gt;0,females!AL37,"")</f>
        <v>18.8</v>
      </c>
      <c r="AI20" s="58" t="str">
        <f>IF(females!AL38&gt;0,females!AL38,"")</f>
        <v/>
      </c>
      <c r="AJ20" s="58" t="str">
        <f>IF(females!AL39&gt;0,females!AL39,"")</f>
        <v/>
      </c>
      <c r="AK20" s="58" t="str">
        <f>IF(females!AL40&gt;0,females!AL40,"")</f>
        <v/>
      </c>
      <c r="AL20" s="58">
        <f>IF(females!AL42&gt;0,females!AL42,"")</f>
        <v>22.7</v>
      </c>
      <c r="AM20" s="58">
        <f>IF(females!AL43&gt;0,females!AL43,"")</f>
        <v>15.3</v>
      </c>
      <c r="AN20" s="58">
        <f>IF(females!AL44&gt;0,females!AL44,"")</f>
        <v>4.8</v>
      </c>
      <c r="AO20" s="58">
        <f>IF(females!AL45&gt;0,females!AL45,"")</f>
        <v>0.67400881057268724</v>
      </c>
      <c r="AP20" s="58">
        <f>IF(females!AL46&gt;0,females!AL46,"")</f>
        <v>21.7</v>
      </c>
      <c r="AQ20" s="58">
        <f>IF(females!AL47&gt;0,females!AL47,"")</f>
        <v>14.2</v>
      </c>
      <c r="AR20" s="58">
        <f>IF(females!AL48&gt;0,females!AL48,"")</f>
        <v>5.0999999999999996</v>
      </c>
      <c r="AS20" s="96">
        <f>IF(females!AL49&gt;0,females!AL49,"")</f>
        <v>0.65437788018433174</v>
      </c>
    </row>
    <row r="21" spans="1:45" x14ac:dyDescent="0.2">
      <c r="A21" s="54" t="str">
        <f t="shared" si="1"/>
        <v>Milnesium inceptum</v>
      </c>
      <c r="B21" s="75" t="str">
        <f t="shared" si="1"/>
        <v>BG.058</v>
      </c>
      <c r="C21" s="56" t="str">
        <f>females!AN1</f>
        <v>BG.058.29</v>
      </c>
      <c r="D21" s="57">
        <f>IF(females!AN3&gt;0,females!AN3,"")</f>
        <v>374</v>
      </c>
      <c r="E21" s="57" t="str">
        <f>IF(females!AN4&gt;0,females!AN4,"")</f>
        <v/>
      </c>
      <c r="F21" s="58" t="str">
        <f>IF(females!AN5&gt;0,females!AN5,"")</f>
        <v/>
      </c>
      <c r="G21" s="58">
        <f>IF(females!AN7&gt;0,females!AN7,"")</f>
        <v>27.7</v>
      </c>
      <c r="H21" s="58">
        <f>IF(females!AN8&gt;0,females!AN8,"")</f>
        <v>18.899999999999999</v>
      </c>
      <c r="I21" s="58">
        <f>IF(females!AN9&gt;0,females!AN9,"")</f>
        <v>8.6999999999999993</v>
      </c>
      <c r="J21" s="58">
        <f>IF(females!AN10&gt;0,females!AN10,"")</f>
        <v>7.7</v>
      </c>
      <c r="K21" s="58">
        <f>IF(females!AN11&gt;0,females!AN11,"")</f>
        <v>8.6</v>
      </c>
      <c r="L21" s="60">
        <f>IF(females!AN12&gt;0,females!AN12,"")</f>
        <v>0.27797833935018051</v>
      </c>
      <c r="M21" s="60">
        <f>IF(females!AN13&gt;0,females!AN13,"")</f>
        <v>0.9885057471264368</v>
      </c>
      <c r="N21" s="58" t="str">
        <f>IF(females!AN15&gt;0,females!AN15,"")</f>
        <v/>
      </c>
      <c r="O21" s="58">
        <f>IF(females!AN16&gt;0,females!AN16,"")</f>
        <v>8.6999999999999993</v>
      </c>
      <c r="P21" s="58">
        <f>IF(females!AN17&gt;0,females!AN17,"")</f>
        <v>4</v>
      </c>
      <c r="Q21" s="58" t="str">
        <f>IF(females!AN18&gt;0,females!AN18,"")</f>
        <v/>
      </c>
      <c r="R21" s="58">
        <f>IF(females!AN19&gt;0,females!AN19,"")</f>
        <v>12.2</v>
      </c>
      <c r="S21" s="58">
        <f>IF(females!AN20&gt;0,females!AN20,"")</f>
        <v>8.9</v>
      </c>
      <c r="T21" s="58">
        <f>IF(females!AN21&gt;0,females!AN21,"")</f>
        <v>3</v>
      </c>
      <c r="U21" s="58">
        <f>IF(females!AN22&gt;0,females!AN22,"")</f>
        <v>0.72950819672131151</v>
      </c>
      <c r="V21" s="58">
        <f>IF(females!AN24&gt;0,females!AN24,"")</f>
        <v>12.4</v>
      </c>
      <c r="W21" s="58">
        <f>IF(females!AN25&gt;0,females!AN25,"")</f>
        <v>9.1</v>
      </c>
      <c r="X21" s="58" t="str">
        <f>IF(females!AN26&gt;0,females!AN26,"")</f>
        <v/>
      </c>
      <c r="Y21" s="58">
        <f>IF(females!AN27&gt;0,females!AN27,"")</f>
        <v>0.73387096774193539</v>
      </c>
      <c r="Z21" s="58">
        <f>IF(females!AN28&gt;0,females!AN28,"")</f>
        <v>11.7</v>
      </c>
      <c r="AA21" s="58">
        <f>IF(females!AN29&gt;0,females!AN29,"")</f>
        <v>9</v>
      </c>
      <c r="AB21" s="58" t="str">
        <f>IF(females!AN30&gt;0,females!AN30,"")</f>
        <v/>
      </c>
      <c r="AC21" s="58">
        <f>IF(females!AN31&gt;0,females!AN31,"")</f>
        <v>0.76923076923076927</v>
      </c>
      <c r="AD21" s="58">
        <f>IF(females!AN33&gt;0,females!AN33,"")</f>
        <v>13.8</v>
      </c>
      <c r="AE21" s="58">
        <f>IF(females!AN34&gt;0,females!AN34,"")</f>
        <v>8.8000000000000007</v>
      </c>
      <c r="AF21" s="58" t="str">
        <f>IF(females!AN35&gt;0,females!AN35,"")</f>
        <v/>
      </c>
      <c r="AG21" s="58">
        <f>IF(females!AN36&gt;0,females!AN36,"")</f>
        <v>0.63768115942028991</v>
      </c>
      <c r="AH21" s="58" t="str">
        <f>IF(females!AN37&gt;0,females!AN37,"")</f>
        <v/>
      </c>
      <c r="AI21" s="58">
        <f>IF(females!AN38&gt;0,females!AN38,"")</f>
        <v>9.1</v>
      </c>
      <c r="AJ21" s="58" t="str">
        <f>IF(females!AN39&gt;0,females!AN39,"")</f>
        <v/>
      </c>
      <c r="AK21" s="58" t="str">
        <f>IF(females!AN40&gt;0,females!AN40,"")</f>
        <v/>
      </c>
      <c r="AL21" s="58" t="str">
        <f>IF(females!AN42&gt;0,females!AN42,"")</f>
        <v/>
      </c>
      <c r="AM21" s="58" t="str">
        <f>IF(females!AN43&gt;0,females!AN43,"")</f>
        <v/>
      </c>
      <c r="AN21" s="58" t="str">
        <f>IF(females!AN44&gt;0,females!AN44,"")</f>
        <v/>
      </c>
      <c r="AO21" s="58" t="str">
        <f>IF(females!AN45&gt;0,females!AN45,"")</f>
        <v/>
      </c>
      <c r="AP21" s="58" t="str">
        <f>IF(females!AN46&gt;0,females!AN46,"")</f>
        <v/>
      </c>
      <c r="AQ21" s="58" t="str">
        <f>IF(females!AN47&gt;0,females!AN47,"")</f>
        <v/>
      </c>
      <c r="AR21" s="58" t="str">
        <f>IF(females!AN48&gt;0,females!AN48,"")</f>
        <v/>
      </c>
      <c r="AS21" s="96" t="str">
        <f>IF(females!AN49&gt;0,females!AN49,"")</f>
        <v/>
      </c>
    </row>
    <row r="22" spans="1:45" x14ac:dyDescent="0.2">
      <c r="A22" s="54" t="str">
        <f t="shared" si="1"/>
        <v>Milnesium inceptum</v>
      </c>
      <c r="B22" s="75" t="str">
        <f t="shared" si="1"/>
        <v>BG.058</v>
      </c>
      <c r="C22" s="56" t="str">
        <f>females!AP1</f>
        <v>BG.058.34</v>
      </c>
      <c r="D22" s="57">
        <f>IF(females!AP3&gt;0,females!AP3,"")</f>
        <v>544</v>
      </c>
      <c r="E22" s="57" t="str">
        <f>IF(females!AP4&gt;0,females!AP4,"")</f>
        <v/>
      </c>
      <c r="F22" s="58">
        <f>IF(females!AP5&gt;0,females!AP5,"")</f>
        <v>6.2</v>
      </c>
      <c r="G22" s="58">
        <f>IF(females!AP7&gt;0,females!AP7,"")</f>
        <v>36.799999999999997</v>
      </c>
      <c r="H22" s="58">
        <f>IF(females!AP8&gt;0,females!AP8,"")</f>
        <v>24.3</v>
      </c>
      <c r="I22" s="58">
        <f>IF(females!AP9&gt;0,females!AP9,"")</f>
        <v>10.5</v>
      </c>
      <c r="J22" s="58">
        <f>IF(females!AP10&gt;0,females!AP10,"")</f>
        <v>9.5</v>
      </c>
      <c r="K22" s="58">
        <f>IF(females!AP11&gt;0,females!AP11,"")</f>
        <v>9.6</v>
      </c>
      <c r="L22" s="60">
        <f>IF(females!AP12&gt;0,females!AP12,"")</f>
        <v>0.25815217391304351</v>
      </c>
      <c r="M22" s="60">
        <f>IF(females!AP13&gt;0,females!AP13,"")</f>
        <v>0.91428571428571426</v>
      </c>
      <c r="N22" s="58">
        <f>IF(females!AP15&gt;0,females!AP15,"")</f>
        <v>14.4</v>
      </c>
      <c r="O22" s="58">
        <f>IF(females!AP16&gt;0,females!AP16,"")</f>
        <v>11.4</v>
      </c>
      <c r="P22" s="58">
        <f>IF(females!AP17&gt;0,females!AP17,"")</f>
        <v>3.8</v>
      </c>
      <c r="Q22" s="58">
        <f>IF(females!AP18&gt;0,females!AP18,"")</f>
        <v>0.79166666666666663</v>
      </c>
      <c r="R22" s="58">
        <f>IF(females!AP19&gt;0,females!AP19,"")</f>
        <v>14.3</v>
      </c>
      <c r="S22" s="58">
        <f>IF(females!AP20&gt;0,females!AP20,"")</f>
        <v>11</v>
      </c>
      <c r="T22" s="58">
        <f>IF(females!AP21&gt;0,females!AP21,"")</f>
        <v>4.5</v>
      </c>
      <c r="U22" s="58">
        <f>IF(females!AP22&gt;0,females!AP22,"")</f>
        <v>0.76923076923076916</v>
      </c>
      <c r="V22" s="58">
        <f>IF(females!AP24&gt;0,females!AP24,"")</f>
        <v>16.2</v>
      </c>
      <c r="W22" s="58">
        <f>IF(females!AP25&gt;0,females!AP25,"")</f>
        <v>11.7</v>
      </c>
      <c r="X22" s="58">
        <f>IF(females!AP26&gt;0,females!AP26,"")</f>
        <v>3.7</v>
      </c>
      <c r="Y22" s="58">
        <f>IF(females!AP27&gt;0,females!AP27,"")</f>
        <v>0.72222222222222221</v>
      </c>
      <c r="Z22" s="58">
        <f>IF(females!AP28&gt;0,females!AP28,"")</f>
        <v>15.6</v>
      </c>
      <c r="AA22" s="58">
        <f>IF(females!AP29&gt;0,females!AP29,"")</f>
        <v>11.9</v>
      </c>
      <c r="AB22" s="58">
        <f>IF(females!AP30&gt;0,females!AP30,"")</f>
        <v>5.9</v>
      </c>
      <c r="AC22" s="58">
        <f>IF(females!AP31&gt;0,females!AP31,"")</f>
        <v>0.76282051282051289</v>
      </c>
      <c r="AD22" s="58">
        <f>IF(females!AP33&gt;0,females!AP33,"")</f>
        <v>16.2</v>
      </c>
      <c r="AE22" s="58">
        <f>IF(females!AP34&gt;0,females!AP34,"")</f>
        <v>11.9</v>
      </c>
      <c r="AF22" s="58">
        <f>IF(females!AP35&gt;0,females!AP35,"")</f>
        <v>3.4</v>
      </c>
      <c r="AG22" s="58">
        <f>IF(females!AP36&gt;0,females!AP36,"")</f>
        <v>0.73456790123456794</v>
      </c>
      <c r="AH22" s="58">
        <f>IF(females!AP37&gt;0,females!AP37,"")</f>
        <v>16</v>
      </c>
      <c r="AI22" s="58" t="str">
        <f>IF(females!AP38&gt;0,females!AP38,"")</f>
        <v/>
      </c>
      <c r="AJ22" s="58">
        <f>IF(females!AP39&gt;0,females!AP39,"")</f>
        <v>5.7</v>
      </c>
      <c r="AK22" s="58" t="str">
        <f>IF(females!AP40&gt;0,females!AP40,"")</f>
        <v/>
      </c>
      <c r="AL22" s="58">
        <f>IF(females!AP42&gt;0,females!AP42,"")</f>
        <v>19.3</v>
      </c>
      <c r="AM22" s="58">
        <f>IF(females!AP43&gt;0,females!AP43,"")</f>
        <v>13.3</v>
      </c>
      <c r="AN22" s="58">
        <f>IF(females!AP44&gt;0,females!AP44,"")</f>
        <v>4.5</v>
      </c>
      <c r="AO22" s="58">
        <f>IF(females!AP45&gt;0,females!AP45,"")</f>
        <v>0.68911917098445596</v>
      </c>
      <c r="AP22" s="58">
        <f>IF(females!AP46&gt;0,females!AP46,"")</f>
        <v>19.2</v>
      </c>
      <c r="AQ22" s="58">
        <f>IF(females!AP47&gt;0,females!AP47,"")</f>
        <v>12.7</v>
      </c>
      <c r="AR22" s="58">
        <f>IF(females!AP48&gt;0,females!AP48,"")</f>
        <v>7.2</v>
      </c>
      <c r="AS22" s="96">
        <f>IF(females!AP49&gt;0,females!AP49,"")</f>
        <v>0.66145833333333337</v>
      </c>
    </row>
    <row r="23" spans="1:45" x14ac:dyDescent="0.2">
      <c r="A23" s="54" t="str">
        <f t="shared" si="1"/>
        <v>Milnesium inceptum</v>
      </c>
      <c r="B23" s="75" t="str">
        <f t="shared" si="1"/>
        <v>BG.058</v>
      </c>
      <c r="C23" s="56" t="str">
        <f>females!AR1</f>
        <v>BG.058.47</v>
      </c>
      <c r="D23" s="57">
        <f>IF(females!AR3&gt;0,females!AR3,"")</f>
        <v>591</v>
      </c>
      <c r="E23" s="57">
        <f>IF(females!AR4&gt;0,females!AR4,"")</f>
        <v>6.5</v>
      </c>
      <c r="F23" s="58">
        <f>IF(females!AR5&gt;0,females!AR5,"")</f>
        <v>6.4</v>
      </c>
      <c r="G23" s="58">
        <f>IF(females!AR7&gt;0,females!AR7,"")</f>
        <v>38.799999999999997</v>
      </c>
      <c r="H23" s="58">
        <f>IF(females!AR8&gt;0,females!AR8,"")</f>
        <v>25.2</v>
      </c>
      <c r="I23" s="58">
        <f>IF(females!AR9&gt;0,females!AR9,"")</f>
        <v>14.2</v>
      </c>
      <c r="J23" s="58">
        <f>IF(females!AR10&gt;0,females!AR10,"")</f>
        <v>10.199999999999999</v>
      </c>
      <c r="K23" s="58">
        <f>IF(females!AR11&gt;0,females!AR11,"")</f>
        <v>10.5</v>
      </c>
      <c r="L23" s="60">
        <f>IF(females!AR12&gt;0,females!AR12,"")</f>
        <v>0.26288659793814434</v>
      </c>
      <c r="M23" s="60">
        <f>IF(females!AR13&gt;0,females!AR13,"")</f>
        <v>0.73943661971830987</v>
      </c>
      <c r="N23" s="58">
        <f>IF(females!AR15&gt;0,females!AR15,"")</f>
        <v>15.9</v>
      </c>
      <c r="O23" s="58">
        <f>IF(females!AR16&gt;0,females!AR16,"")</f>
        <v>12.2</v>
      </c>
      <c r="P23" s="58">
        <f>IF(females!AR17&gt;0,females!AR17,"")</f>
        <v>5.3</v>
      </c>
      <c r="Q23" s="58">
        <f>IF(females!AR18&gt;0,females!AR18,"")</f>
        <v>0.76729559748427667</v>
      </c>
      <c r="R23" s="58">
        <f>IF(females!AR19&gt;0,females!AR19,"")</f>
        <v>15.5</v>
      </c>
      <c r="S23" s="58">
        <f>IF(females!AR20&gt;0,females!AR20,"")</f>
        <v>12</v>
      </c>
      <c r="T23" s="58">
        <f>IF(females!AR21&gt;0,females!AR21,"")</f>
        <v>5.3</v>
      </c>
      <c r="U23" s="58">
        <f>IF(females!AR22&gt;0,females!AR22,"")</f>
        <v>0.77419354838709675</v>
      </c>
      <c r="V23" s="58">
        <f>IF(females!AR24&gt;0,females!AR24,"")</f>
        <v>19.8</v>
      </c>
      <c r="W23" s="58">
        <f>IF(females!AR25&gt;0,females!AR25,"")</f>
        <v>12.6</v>
      </c>
      <c r="X23" s="58" t="str">
        <f>IF(females!AR26&gt;0,females!AR26,"")</f>
        <v/>
      </c>
      <c r="Y23" s="58">
        <f>IF(females!AR27&gt;0,females!AR27,"")</f>
        <v>0.63636363636363635</v>
      </c>
      <c r="Z23" s="58">
        <f>IF(females!AR28&gt;0,females!AR28,"")</f>
        <v>18.600000000000001</v>
      </c>
      <c r="AA23" s="58">
        <f>IF(females!AR29&gt;0,females!AR29,"")</f>
        <v>12.3</v>
      </c>
      <c r="AB23" s="58" t="str">
        <f>IF(females!AR30&gt;0,females!AR30,"")</f>
        <v/>
      </c>
      <c r="AC23" s="58">
        <f>IF(females!AR31&gt;0,females!AR31,"")</f>
        <v>0.66129032258064513</v>
      </c>
      <c r="AD23" s="58">
        <f>IF(females!AR33&gt;0,females!AR33,"")</f>
        <v>19</v>
      </c>
      <c r="AE23" s="58">
        <f>IF(females!AR34&gt;0,females!AR34,"")</f>
        <v>13.4</v>
      </c>
      <c r="AF23" s="58" t="str">
        <f>IF(females!AR35&gt;0,females!AR35,"")</f>
        <v/>
      </c>
      <c r="AG23" s="58">
        <f>IF(females!AR36&gt;0,females!AR36,"")</f>
        <v>0.70526315789473681</v>
      </c>
      <c r="AH23" s="58">
        <f>IF(females!AR37&gt;0,females!AR37,"")</f>
        <v>18.3</v>
      </c>
      <c r="AI23" s="58" t="str">
        <f>IF(females!AR38&gt;0,females!AR38,"")</f>
        <v/>
      </c>
      <c r="AJ23" s="58" t="str">
        <f>IF(females!AR39&gt;0,females!AR39,"")</f>
        <v/>
      </c>
      <c r="AK23" s="58" t="str">
        <f>IF(females!AR40&gt;0,females!AR40,"")</f>
        <v/>
      </c>
      <c r="AL23" s="58">
        <f>IF(females!AR42&gt;0,females!AR42,"")</f>
        <v>22.2</v>
      </c>
      <c r="AM23" s="58">
        <f>IF(females!AR43&gt;0,females!AR43,"")</f>
        <v>14.5</v>
      </c>
      <c r="AN23" s="58" t="str">
        <f>IF(females!AR44&gt;0,females!AR44,"")</f>
        <v/>
      </c>
      <c r="AO23" s="58">
        <f>IF(females!AR45&gt;0,females!AR45,"")</f>
        <v>0.65315315315315314</v>
      </c>
      <c r="AP23" s="58">
        <f>IF(females!AR46&gt;0,females!AR46,"")</f>
        <v>21</v>
      </c>
      <c r="AQ23" s="58">
        <f>IF(females!AR47&gt;0,females!AR47,"")</f>
        <v>13.5</v>
      </c>
      <c r="AR23" s="58">
        <f>IF(females!AR48&gt;0,females!AR48,"")</f>
        <v>7.2</v>
      </c>
      <c r="AS23" s="96">
        <f>IF(females!AR49&gt;0,females!AR49,"")</f>
        <v>0.6428571428571429</v>
      </c>
    </row>
    <row r="24" spans="1:45" x14ac:dyDescent="0.2">
      <c r="A24" s="54" t="str">
        <f t="shared" si="1"/>
        <v>Milnesium inceptum</v>
      </c>
      <c r="B24" s="75" t="str">
        <f t="shared" si="1"/>
        <v>BG.058</v>
      </c>
      <c r="C24" s="56" t="str">
        <f>females!AT1</f>
        <v>BG.058.39</v>
      </c>
      <c r="D24" s="57">
        <f>IF(females!AT3&gt;0,females!AT3,"")</f>
        <v>991</v>
      </c>
      <c r="E24" s="57">
        <f>IF(females!AT4&gt;0,females!AT4,"")</f>
        <v>10.199999999999999</v>
      </c>
      <c r="F24" s="58">
        <f>IF(females!AT5&gt;0,females!AT5,"")</f>
        <v>10</v>
      </c>
      <c r="G24" s="58">
        <f>IF(females!AT7&gt;0,females!AT7,"")</f>
        <v>56.2</v>
      </c>
      <c r="H24" s="58">
        <f>IF(females!AT8&gt;0,females!AT8,"")</f>
        <v>36.4</v>
      </c>
      <c r="I24" s="58">
        <f>IF(females!AT9&gt;0,females!AT9,"")</f>
        <v>22.2</v>
      </c>
      <c r="J24" s="58">
        <f>IF(females!AT10&gt;0,females!AT10,"")</f>
        <v>21.2</v>
      </c>
      <c r="K24" s="58">
        <f>IF(females!AT11&gt;0,females!AT11,"")</f>
        <v>22.1</v>
      </c>
      <c r="L24" s="60">
        <f>IF(females!AT12&gt;0,females!AT12,"")</f>
        <v>0.37722419928825618</v>
      </c>
      <c r="M24" s="60">
        <f>IF(females!AT13&gt;0,females!AT13,"")</f>
        <v>0.99549549549549554</v>
      </c>
      <c r="N24" s="58">
        <f>IF(females!AT15&gt;0,females!AT15,"")</f>
        <v>25.3</v>
      </c>
      <c r="O24" s="58">
        <f>IF(females!AT16&gt;0,females!AT16,"")</f>
        <v>18.600000000000001</v>
      </c>
      <c r="P24" s="58" t="str">
        <f>IF(females!AT17&gt;0,females!AT17,"")</f>
        <v/>
      </c>
      <c r="Q24" s="58">
        <f>IF(females!AT18&gt;0,females!AT18,"")</f>
        <v>0.73517786561264831</v>
      </c>
      <c r="R24" s="58">
        <f>IF(females!AT19&gt;0,females!AT19,"")</f>
        <v>24.7</v>
      </c>
      <c r="S24" s="58">
        <f>IF(females!AT20&gt;0,females!AT20,"")</f>
        <v>18.5</v>
      </c>
      <c r="T24" s="58">
        <f>IF(females!AT21&gt;0,females!AT21,"")</f>
        <v>6.9</v>
      </c>
      <c r="U24" s="58">
        <f>IF(females!AT22&gt;0,females!AT22,"")</f>
        <v>0.74898785425101222</v>
      </c>
      <c r="V24" s="58">
        <f>IF(females!AT24&gt;0,females!AT24,"")</f>
        <v>28</v>
      </c>
      <c r="W24" s="58">
        <f>IF(females!AT25&gt;0,females!AT25,"")</f>
        <v>19.600000000000001</v>
      </c>
      <c r="X24" s="58" t="str">
        <f>IF(females!AT26&gt;0,females!AT26,"")</f>
        <v/>
      </c>
      <c r="Y24" s="58">
        <f>IF(females!AT27&gt;0,females!AT27,"")</f>
        <v>0.70000000000000007</v>
      </c>
      <c r="Z24" s="58">
        <f>IF(females!AT28&gt;0,females!AT28,"")</f>
        <v>27.6</v>
      </c>
      <c r="AA24" s="58">
        <f>IF(females!AT29&gt;0,females!AT29,"")</f>
        <v>18.7</v>
      </c>
      <c r="AB24" s="58">
        <f>IF(females!AT30&gt;0,females!AT30,"")</f>
        <v>8.6</v>
      </c>
      <c r="AC24" s="58">
        <f>IF(females!AT31&gt;0,females!AT31,"")</f>
        <v>0.67753623188405787</v>
      </c>
      <c r="AD24" s="58">
        <f>IF(females!AT33&gt;0,females!AT33,"")</f>
        <v>27.1</v>
      </c>
      <c r="AE24" s="58">
        <f>IF(females!AT34&gt;0,females!AT34,"")</f>
        <v>19.5</v>
      </c>
      <c r="AF24" s="58">
        <f>IF(females!AT35&gt;0,females!AT35,"")</f>
        <v>7.3</v>
      </c>
      <c r="AG24" s="58">
        <f>IF(females!AT36&gt;0,females!AT36,"")</f>
        <v>0.71955719557195563</v>
      </c>
      <c r="AH24" s="58">
        <f>IF(females!AT37&gt;0,females!AT37,"")</f>
        <v>25.3</v>
      </c>
      <c r="AI24" s="58">
        <f>IF(females!AT38&gt;0,females!AT38,"")</f>
        <v>20.100000000000001</v>
      </c>
      <c r="AJ24" s="58">
        <f>IF(females!AT39&gt;0,females!AT39,"")</f>
        <v>10.5</v>
      </c>
      <c r="AK24" s="58">
        <f>IF(females!AT40&gt;0,females!AT40,"")</f>
        <v>0.79446640316205541</v>
      </c>
      <c r="AL24" s="58">
        <f>IF(females!AT42&gt;0,females!AT42,"")</f>
        <v>31</v>
      </c>
      <c r="AM24" s="58">
        <f>IF(females!AT43&gt;0,females!AT43,"")</f>
        <v>20.5</v>
      </c>
      <c r="AN24" s="58">
        <f>IF(females!AT44&gt;0,females!AT44,"")</f>
        <v>8.5</v>
      </c>
      <c r="AO24" s="58">
        <f>IF(females!AT45&gt;0,females!AT45,"")</f>
        <v>0.66129032258064513</v>
      </c>
      <c r="AP24" s="58">
        <f>IF(females!AT46&gt;0,females!AT46,"")</f>
        <v>29.2</v>
      </c>
      <c r="AQ24" s="58">
        <f>IF(females!AT47&gt;0,females!AT47,"")</f>
        <v>20.9</v>
      </c>
      <c r="AR24" s="58">
        <f>IF(females!AT48&gt;0,females!AT48,"")</f>
        <v>10.199999999999999</v>
      </c>
      <c r="AS24" s="96">
        <f>IF(females!AT49&gt;0,females!AT49,"")</f>
        <v>0.71575342465753422</v>
      </c>
    </row>
    <row r="25" spans="1:45" x14ac:dyDescent="0.2">
      <c r="A25" s="54" t="str">
        <f t="shared" si="1"/>
        <v>Milnesium inceptum</v>
      </c>
      <c r="B25" s="75" t="str">
        <f t="shared" si="1"/>
        <v>BG.058</v>
      </c>
      <c r="C25" s="56" t="str">
        <f>females!AV1</f>
        <v>BG.058.40</v>
      </c>
      <c r="D25" s="57">
        <f>IF(females!AV3&gt;0,females!AV3,"")</f>
        <v>513</v>
      </c>
      <c r="E25" s="57">
        <f>IF(females!AV4&gt;0,females!AV4,"")</f>
        <v>6</v>
      </c>
      <c r="F25" s="58">
        <f>IF(females!AV5&gt;0,females!AV5,"")</f>
        <v>5.0999999999999996</v>
      </c>
      <c r="G25" s="58">
        <f>IF(females!AV7&gt;0,females!AV7,"")</f>
        <v>35.1</v>
      </c>
      <c r="H25" s="58">
        <f>IF(females!AV8&gt;0,females!AV8,"")</f>
        <v>23.4</v>
      </c>
      <c r="I25" s="58">
        <f>IF(females!AV9&gt;0,females!AV9,"")</f>
        <v>11.6</v>
      </c>
      <c r="J25" s="58">
        <f>IF(females!AV10&gt;0,females!AV10,"")</f>
        <v>9.3000000000000007</v>
      </c>
      <c r="K25" s="58">
        <f>IF(females!AV11&gt;0,females!AV11,"")</f>
        <v>9.9</v>
      </c>
      <c r="L25" s="60">
        <f>IF(females!AV12&gt;0,females!AV12,"")</f>
        <v>0.26495726495726496</v>
      </c>
      <c r="M25" s="60">
        <f>IF(females!AV13&gt;0,females!AV13,"")</f>
        <v>0.85344827586206906</v>
      </c>
      <c r="N25" s="58">
        <f>IF(females!AV15&gt;0,females!AV15,"")</f>
        <v>13.8</v>
      </c>
      <c r="O25" s="58">
        <f>IF(females!AV16&gt;0,females!AV16,"")</f>
        <v>10.9</v>
      </c>
      <c r="P25" s="58" t="str">
        <f>IF(females!AV17&gt;0,females!AV17,"")</f>
        <v/>
      </c>
      <c r="Q25" s="58">
        <f>IF(females!AV18&gt;0,females!AV18,"")</f>
        <v>0.78985507246376807</v>
      </c>
      <c r="R25" s="58">
        <f>IF(females!AV19&gt;0,females!AV19,"")</f>
        <v>14</v>
      </c>
      <c r="S25" s="58">
        <f>IF(females!AV20&gt;0,females!AV20,"")</f>
        <v>10.199999999999999</v>
      </c>
      <c r="T25" s="58" t="str">
        <f>IF(females!AV21&gt;0,females!AV21,"")</f>
        <v/>
      </c>
      <c r="U25" s="58">
        <f>IF(females!AV22&gt;0,females!AV22,"")</f>
        <v>0.72857142857142854</v>
      </c>
      <c r="V25" s="58">
        <f>IF(females!AV24&gt;0,females!AV24,"")</f>
        <v>14.4</v>
      </c>
      <c r="W25" s="58">
        <f>IF(females!AV25&gt;0,females!AV25,"")</f>
        <v>10.8</v>
      </c>
      <c r="X25" s="58" t="str">
        <f>IF(females!AV26&gt;0,females!AV26,"")</f>
        <v/>
      </c>
      <c r="Y25" s="58">
        <f>IF(females!AV27&gt;0,females!AV27,"")</f>
        <v>0.75</v>
      </c>
      <c r="Z25" s="58">
        <f>IF(females!AV28&gt;0,females!AV28,"")</f>
        <v>13.8</v>
      </c>
      <c r="AA25" s="58">
        <f>IF(females!AV29&gt;0,females!AV29,"")</f>
        <v>10.8</v>
      </c>
      <c r="AB25" s="58">
        <f>IF(females!AV30&gt;0,females!AV30,"")</f>
        <v>6.2</v>
      </c>
      <c r="AC25" s="58">
        <f>IF(females!AV31&gt;0,females!AV31,"")</f>
        <v>0.78260869565217395</v>
      </c>
      <c r="AD25" s="58">
        <f>IF(females!AV33&gt;0,females!AV33,"")</f>
        <v>13.7</v>
      </c>
      <c r="AE25" s="58">
        <f>IF(females!AV34&gt;0,females!AV34,"")</f>
        <v>11.9</v>
      </c>
      <c r="AF25" s="58">
        <f>IF(females!AV35&gt;0,females!AV35,"")</f>
        <v>3.5</v>
      </c>
      <c r="AG25" s="58">
        <f>IF(females!AV36&gt;0,females!AV36,"")</f>
        <v>0.86861313868613144</v>
      </c>
      <c r="AH25" s="58">
        <f>IF(females!AV37&gt;0,females!AV37,"")</f>
        <v>13.6</v>
      </c>
      <c r="AI25" s="58">
        <f>IF(females!AV38&gt;0,females!AV38,"")</f>
        <v>11.7</v>
      </c>
      <c r="AJ25" s="58">
        <f>IF(females!AV39&gt;0,females!AV39,"")</f>
        <v>5.6</v>
      </c>
      <c r="AK25" s="58">
        <f>IF(females!AV40&gt;0,females!AV40,"")</f>
        <v>0.86029411764705876</v>
      </c>
      <c r="AL25" s="58" t="str">
        <f>IF(females!AV42&gt;0,females!AV42,"")</f>
        <v/>
      </c>
      <c r="AM25" s="58">
        <f>IF(females!AV43&gt;0,females!AV43,"")</f>
        <v>12.7</v>
      </c>
      <c r="AN25" s="58">
        <f>IF(females!AV44&gt;0,females!AV44,"")</f>
        <v>4.0999999999999996</v>
      </c>
      <c r="AO25" s="58" t="str">
        <f>IF(females!AV45&gt;0,females!AV45,"")</f>
        <v/>
      </c>
      <c r="AP25" s="58">
        <f>IF(females!AV46&gt;0,females!AV46,"")</f>
        <v>18.100000000000001</v>
      </c>
      <c r="AQ25" s="58">
        <f>IF(females!AV47&gt;0,females!AV47,"")</f>
        <v>12</v>
      </c>
      <c r="AR25" s="58">
        <f>IF(females!AV48&gt;0,females!AV48,"")</f>
        <v>7.2</v>
      </c>
      <c r="AS25" s="96">
        <f>IF(females!AV49&gt;0,females!AV49,"")</f>
        <v>0.66298342541436461</v>
      </c>
    </row>
  </sheetData>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7C80"/>
  </sheetPr>
  <dimension ref="A1:AH26"/>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28515625" style="50" bestFit="1" customWidth="1"/>
    <col min="2" max="2" width="9.7109375" style="76" bestFit="1" customWidth="1"/>
    <col min="3" max="3" width="9.85546875" style="49" bestFit="1" customWidth="1"/>
    <col min="4" max="4" width="9.140625" style="48" customWidth="1"/>
    <col min="5" max="34" width="9.140625" style="48"/>
    <col min="35" max="35" width="2.85546875" style="48" customWidth="1"/>
    <col min="36" max="16384" width="9.140625" style="48"/>
  </cols>
  <sheetData>
    <row r="1" spans="1:34" ht="63.75" x14ac:dyDescent="0.2">
      <c r="A1" s="54" t="s">
        <v>54</v>
      </c>
      <c r="B1" s="77" t="s">
        <v>55</v>
      </c>
      <c r="C1" s="55" t="s">
        <v>45</v>
      </c>
      <c r="D1" s="72" t="s">
        <v>11</v>
      </c>
      <c r="E1" s="72" t="s">
        <v>12</v>
      </c>
      <c r="F1" s="72" t="s">
        <v>13</v>
      </c>
      <c r="G1" s="73" t="s">
        <v>39</v>
      </c>
      <c r="H1" s="73" t="s">
        <v>40</v>
      </c>
      <c r="I1" s="73" t="s">
        <v>41</v>
      </c>
      <c r="J1" s="73" t="s">
        <v>42</v>
      </c>
      <c r="K1" s="73" t="s">
        <v>56</v>
      </c>
      <c r="L1" s="73" t="s">
        <v>57</v>
      </c>
      <c r="M1" s="73" t="s">
        <v>58</v>
      </c>
      <c r="N1" s="73" t="s">
        <v>59</v>
      </c>
      <c r="O1" s="73" t="s">
        <v>60</v>
      </c>
      <c r="P1" s="73" t="s">
        <v>61</v>
      </c>
      <c r="Q1" s="73" t="s">
        <v>62</v>
      </c>
      <c r="R1" s="73" t="s">
        <v>63</v>
      </c>
      <c r="S1" s="73" t="s">
        <v>64</v>
      </c>
      <c r="T1" s="73" t="s">
        <v>65</v>
      </c>
      <c r="U1" s="73" t="s">
        <v>66</v>
      </c>
      <c r="V1" s="73" t="s">
        <v>67</v>
      </c>
      <c r="W1" s="73" t="s">
        <v>68</v>
      </c>
      <c r="X1" s="73" t="s">
        <v>69</v>
      </c>
      <c r="Y1" s="73" t="s">
        <v>70</v>
      </c>
      <c r="Z1" s="73" t="s">
        <v>71</v>
      </c>
      <c r="AA1" s="73" t="s">
        <v>72</v>
      </c>
      <c r="AB1" s="73" t="s">
        <v>73</v>
      </c>
      <c r="AC1" s="73" t="s">
        <v>74</v>
      </c>
      <c r="AD1" s="73" t="s">
        <v>75</v>
      </c>
      <c r="AE1" s="73" t="s">
        <v>76</v>
      </c>
      <c r="AF1" s="73" t="s">
        <v>77</v>
      </c>
      <c r="AG1" s="73" t="s">
        <v>78</v>
      </c>
      <c r="AH1" s="73" t="s">
        <v>79</v>
      </c>
    </row>
    <row r="2" spans="1:34" x14ac:dyDescent="0.2">
      <c r="A2" s="54" t="str">
        <f>'female stats (μm)'!A$2</f>
        <v>Milnesium inceptum</v>
      </c>
      <c r="B2" s="75" t="str">
        <f>'female stats (μm)'!B$2</f>
        <v>BG.058</v>
      </c>
      <c r="C2" s="56" t="str">
        <f>females!B1</f>
        <v>BG.058.06</v>
      </c>
      <c r="D2" s="63">
        <f>IF(females!C3&gt;0,females!C3,"")</f>
        <v>1461.5384615384614</v>
      </c>
      <c r="E2" s="64">
        <f>IF(females!C4&gt;0,females!C4,"")</f>
        <v>17.094017094017094</v>
      </c>
      <c r="F2" s="64">
        <f>IF(females!C5&gt;0,females!C5,"")</f>
        <v>14.529914529914528</v>
      </c>
      <c r="G2" s="64">
        <f>IF(females!C8&gt;0,females!C8,"")</f>
        <v>66.666666666666657</v>
      </c>
      <c r="H2" s="64">
        <f>IF(females!C9&gt;0,females!C9,"")</f>
        <v>33.048433048433047</v>
      </c>
      <c r="I2" s="64">
        <f>IF(females!C10&gt;0,females!C10,"")</f>
        <v>26.495726495726498</v>
      </c>
      <c r="J2" s="64">
        <f>IF(females!C11&gt;0,females!C11,"")</f>
        <v>28.205128205128204</v>
      </c>
      <c r="K2" s="64">
        <f>IF(females!C15&gt;0,females!C15,"")</f>
        <v>39.316239316239319</v>
      </c>
      <c r="L2" s="64">
        <f>IF(females!C16&gt;0,females!C16,"")</f>
        <v>31.054131054131052</v>
      </c>
      <c r="M2" s="64" t="str">
        <f>IF(females!C17&gt;0,females!C17,"")</f>
        <v/>
      </c>
      <c r="N2" s="64">
        <f>IF(females!C19&gt;0,females!C19,"")</f>
        <v>39.886039886039889</v>
      </c>
      <c r="O2" s="64">
        <f>IF(females!C20&gt;0,females!C20,"")</f>
        <v>29.059829059829056</v>
      </c>
      <c r="P2" s="64" t="str">
        <f>IF(females!C21&gt;0,females!C21,"")</f>
        <v/>
      </c>
      <c r="Q2" s="64">
        <f>IF(females!C24&gt;0,females!C24,"")</f>
        <v>41.025641025641022</v>
      </c>
      <c r="R2" s="64">
        <f>IF(females!C25&gt;0,females!C25,"")</f>
        <v>30.76923076923077</v>
      </c>
      <c r="S2" s="64" t="str">
        <f>IF(females!C26&gt;0,females!C26,"")</f>
        <v/>
      </c>
      <c r="T2" s="64">
        <f>IF(females!C28&gt;0,females!C28,"")</f>
        <v>39.316239316239319</v>
      </c>
      <c r="U2" s="64">
        <f>IF(females!C29&gt;0,females!C29,"")</f>
        <v>30.76923076923077</v>
      </c>
      <c r="V2" s="64">
        <f>IF(females!C30&gt;0,females!C30,"")</f>
        <v>17.663817663817664</v>
      </c>
      <c r="W2" s="64">
        <f>IF(females!C33&gt;0,females!C33,"")</f>
        <v>39.03133903133903</v>
      </c>
      <c r="X2" s="64">
        <f>IF(females!C34&gt;0,females!C34,"")</f>
        <v>33.903133903133906</v>
      </c>
      <c r="Y2" s="64">
        <f>IF(females!C35&gt;0,females!C35,"")</f>
        <v>9.9715099715099722</v>
      </c>
      <c r="Z2" s="64">
        <f>IF(females!C37&gt;0,females!C37,"")</f>
        <v>38.746438746438741</v>
      </c>
      <c r="AA2" s="64">
        <f>IF(females!C38&gt;0,females!C38,"")</f>
        <v>33.333333333333329</v>
      </c>
      <c r="AB2" s="64">
        <f>IF(females!C39&gt;0,females!C39,"")</f>
        <v>15.954415954415952</v>
      </c>
      <c r="AC2" s="64" t="str">
        <f>IF(females!C42&gt;0,females!C42,"")</f>
        <v/>
      </c>
      <c r="AD2" s="64">
        <f>IF(females!C43&gt;0,females!C43,"")</f>
        <v>36.182336182336179</v>
      </c>
      <c r="AE2" s="64">
        <f>IF(females!C44&gt;0,females!C44,"")</f>
        <v>11.680911680911679</v>
      </c>
      <c r="AF2" s="64">
        <f>IF(females!C46&gt;0,females!C46,"")</f>
        <v>51.566951566951566</v>
      </c>
      <c r="AG2" s="64">
        <f>IF(females!C47&gt;0,females!C47,"")</f>
        <v>34.188034188034187</v>
      </c>
      <c r="AH2" s="64">
        <f>IF(females!C48&gt;0,females!C48,"")</f>
        <v>20.512820512820511</v>
      </c>
    </row>
    <row r="3" spans="1:34" x14ac:dyDescent="0.2">
      <c r="A3" s="54" t="str">
        <f>'female stats (μm)'!A$2</f>
        <v>Milnesium inceptum</v>
      </c>
      <c r="B3" s="75" t="str">
        <f>'female stats (μm)'!B$2</f>
        <v>BG.058</v>
      </c>
      <c r="C3" s="56" t="str">
        <f>females!D1</f>
        <v>BG.058.07</v>
      </c>
      <c r="D3" s="63">
        <f>IF(females!E3&gt;0,females!E3,"")</f>
        <v>1688.6792452830189</v>
      </c>
      <c r="E3" s="64">
        <f>IF(females!E4&gt;0,females!E4,"")</f>
        <v>19.339622641509433</v>
      </c>
      <c r="F3" s="65">
        <f>IF(females!E5&gt;0,females!E5,"")</f>
        <v>16.273584905660378</v>
      </c>
      <c r="G3" s="64">
        <f>IF(females!E8&gt;0,females!E8,"")</f>
        <v>65.330188679245282</v>
      </c>
      <c r="H3" s="64">
        <f>IF(females!E9&gt;0,females!E9,"")</f>
        <v>44.575471698113205</v>
      </c>
      <c r="I3" s="64">
        <f>IF(females!E10&gt;0,females!E10,"")</f>
        <v>35.141509433962263</v>
      </c>
      <c r="J3" s="64">
        <f>IF(females!E11&gt;0,females!E11,"")</f>
        <v>33.490566037735846</v>
      </c>
      <c r="K3" s="64">
        <f>IF(females!E15&gt;0,females!E15,"")</f>
        <v>45.047169811320757</v>
      </c>
      <c r="L3" s="64">
        <f>IF(females!E16&gt;0,females!E16,"")</f>
        <v>34.905660377358494</v>
      </c>
      <c r="M3" s="64">
        <f>IF(females!E17&gt;0,females!E17,"")</f>
        <v>8.7264150943396235</v>
      </c>
      <c r="N3" s="64">
        <f>IF(females!E19&gt;0,females!E19,"")</f>
        <v>41.273584905660378</v>
      </c>
      <c r="O3" s="64">
        <f>IF(females!E20&gt;0,females!E20,"")</f>
        <v>35.141509433962263</v>
      </c>
      <c r="P3" s="64">
        <f>IF(females!E21&gt;0,females!E21,"")</f>
        <v>15.801886792452832</v>
      </c>
      <c r="Q3" s="64">
        <f>IF(females!E24&gt;0,females!E24,"")</f>
        <v>45.518867924528308</v>
      </c>
      <c r="R3" s="64">
        <f>IF(females!E25&gt;0,females!E25,"")</f>
        <v>35.377358490566039</v>
      </c>
      <c r="S3" s="64">
        <f>IF(females!E26&gt;0,females!E26,"")</f>
        <v>11.320754716981133</v>
      </c>
      <c r="T3" s="64">
        <f>IF(females!E28&gt;0,females!E28,"")</f>
        <v>44.339622641509436</v>
      </c>
      <c r="U3" s="64">
        <f>IF(females!E29&gt;0,females!E29,"")</f>
        <v>35.141509433962263</v>
      </c>
      <c r="V3" s="64">
        <f>IF(females!E30&gt;0,females!E30,"")</f>
        <v>17.216981132075471</v>
      </c>
      <c r="W3" s="64">
        <f>IF(females!E33&gt;0,females!E33,"")</f>
        <v>48.584905660377366</v>
      </c>
      <c r="X3" s="64">
        <f>IF(females!E34&gt;0,females!E34,"")</f>
        <v>36.650943396226417</v>
      </c>
      <c r="Y3" s="64">
        <f>IF(females!E35&gt;0,females!E35,"")</f>
        <v>12.735849056603774</v>
      </c>
      <c r="Z3" s="64">
        <f>IF(females!E37&gt;0,females!E37,"")</f>
        <v>43.396226415094333</v>
      </c>
      <c r="AA3" s="64">
        <f>IF(females!E38&gt;0,females!E38,"")</f>
        <v>35.613207547169814</v>
      </c>
      <c r="AB3" s="64">
        <f>IF(females!E39&gt;0,females!E39,"")</f>
        <v>16.745283018867923</v>
      </c>
      <c r="AC3" s="64">
        <f>IF(females!E42&gt;0,females!E42,"")</f>
        <v>56.839622641509436</v>
      </c>
      <c r="AD3" s="64">
        <f>IF(females!E43&gt;0,females!E43,"")</f>
        <v>37.735849056603776</v>
      </c>
      <c r="AE3" s="64">
        <f>IF(females!E44&gt;0,females!E44,"")</f>
        <v>11.320754716981133</v>
      </c>
      <c r="AF3" s="64">
        <f>IF(females!E46&gt;0,females!E46,"")</f>
        <v>53.537735849056602</v>
      </c>
      <c r="AG3" s="64" t="str">
        <f>IF(females!E47&gt;0,females!E47,"")</f>
        <v/>
      </c>
      <c r="AH3" s="64" t="str">
        <f>IF(females!E48&gt;0,females!E48,"")</f>
        <v/>
      </c>
    </row>
    <row r="4" spans="1:34" x14ac:dyDescent="0.2">
      <c r="A4" s="54" t="str">
        <f>'female stats (μm)'!A$2</f>
        <v>Milnesium inceptum</v>
      </c>
      <c r="B4" s="75" t="str">
        <f>'female stats (μm)'!B$2</f>
        <v>BG.058</v>
      </c>
      <c r="C4" s="56" t="str">
        <f>females!F1</f>
        <v>BG.058.09</v>
      </c>
      <c r="D4" s="63">
        <f>IF(females!G3&gt;0,females!G3,"")</f>
        <v>1811.1753371868979</v>
      </c>
      <c r="E4" s="64">
        <f>IF(females!G4&gt;0,females!G4,"")</f>
        <v>22.928709055876688</v>
      </c>
      <c r="F4" s="64">
        <f>IF(females!G5&gt;0,females!G5,"")</f>
        <v>21.579961464354529</v>
      </c>
      <c r="G4" s="64">
        <f>IF(females!G8&gt;0,females!G8,"")</f>
        <v>58.959537572254341</v>
      </c>
      <c r="H4" s="64">
        <f>IF(females!G9&gt;0,females!G9,"")</f>
        <v>35.838150289017342</v>
      </c>
      <c r="I4" s="64">
        <f>IF(females!G10&gt;0,females!G10,"")</f>
        <v>33.140655105973025</v>
      </c>
      <c r="J4" s="64">
        <f>IF(females!G11&gt;0,females!G11,"")</f>
        <v>32.177263969171484</v>
      </c>
      <c r="K4" s="64">
        <f>IF(females!G15&gt;0,females!G15,"")</f>
        <v>50.289017341040463</v>
      </c>
      <c r="L4" s="64">
        <f>IF(females!G16&gt;0,females!G16,"")</f>
        <v>37.957610789980734</v>
      </c>
      <c r="M4" s="64">
        <f>IF(females!G17&gt;0,females!G17,"")</f>
        <v>12.138728323699421</v>
      </c>
      <c r="N4" s="64">
        <f>IF(females!G19&gt;0,females!G19,"")</f>
        <v>47.398843930635842</v>
      </c>
      <c r="O4" s="64">
        <f>IF(females!G20&gt;0,females!G20,"")</f>
        <v>36.994219653179186</v>
      </c>
      <c r="P4" s="64">
        <f>IF(females!G21&gt;0,females!G21,"")</f>
        <v>16.377649325626205</v>
      </c>
      <c r="Q4" s="64">
        <f>IF(females!G24&gt;0,females!G24,"")</f>
        <v>53.75722543352601</v>
      </c>
      <c r="R4" s="64">
        <f>IF(females!G25&gt;0,females!G25,"")</f>
        <v>39.306358381502889</v>
      </c>
      <c r="S4" s="64">
        <f>IF(females!G26&gt;0,females!G26,"")</f>
        <v>15.799614643545279</v>
      </c>
      <c r="T4" s="64">
        <f>IF(females!G28&gt;0,females!G28,"")</f>
        <v>52.793834296724476</v>
      </c>
      <c r="U4" s="64">
        <f>IF(females!G29&gt;0,females!G29,"")</f>
        <v>40.462427745664741</v>
      </c>
      <c r="V4" s="64">
        <f>IF(females!G30&gt;0,females!G30,"")</f>
        <v>13.680154142581888</v>
      </c>
      <c r="W4" s="64">
        <f>IF(females!G33&gt;0,females!G33,"")</f>
        <v>49.903660886319848</v>
      </c>
      <c r="X4" s="64">
        <f>IF(females!G34&gt;0,females!G34,"")</f>
        <v>32.562620423892099</v>
      </c>
      <c r="Y4" s="64">
        <f>IF(females!G35&gt;0,females!G35,"")</f>
        <v>16.76300578034682</v>
      </c>
      <c r="Z4" s="64">
        <f>IF(females!G37&gt;0,females!G37,"")</f>
        <v>47.591522157996145</v>
      </c>
      <c r="AA4" s="64">
        <f>IF(females!G38&gt;0,females!G38,"")</f>
        <v>39.4990366088632</v>
      </c>
      <c r="AB4" s="64">
        <f>IF(females!G39&gt;0,females!G39,"")</f>
        <v>18.882466281310215</v>
      </c>
      <c r="AC4" s="64">
        <f>IF(females!G42&gt;0,females!G42,"")</f>
        <v>65.703275529865138</v>
      </c>
      <c r="AD4" s="64">
        <f>IF(females!G43&gt;0,females!G43,"")</f>
        <v>43.545279383429673</v>
      </c>
      <c r="AE4" s="64">
        <f>IF(females!G44&gt;0,females!G44,"")</f>
        <v>12.909441233140656</v>
      </c>
      <c r="AF4" s="64">
        <f>IF(females!G46&gt;0,females!G46,"")</f>
        <v>63.005780346820814</v>
      </c>
      <c r="AG4" s="64">
        <f>IF(females!G47&gt;0,females!G47,"")</f>
        <v>42.196531791907518</v>
      </c>
      <c r="AH4" s="64">
        <f>IF(females!G48&gt;0,females!G48,"")</f>
        <v>20.616570327552985</v>
      </c>
    </row>
    <row r="5" spans="1:34" x14ac:dyDescent="0.2">
      <c r="A5" s="54" t="str">
        <f>'female stats (μm)'!A$2</f>
        <v>Milnesium inceptum</v>
      </c>
      <c r="B5" s="75" t="str">
        <f>'female stats (μm)'!B$2</f>
        <v>BG.058</v>
      </c>
      <c r="C5" s="56" t="str">
        <f>females!H1</f>
        <v>BG.058.10</v>
      </c>
      <c r="D5" s="63">
        <f>IF(females!I3&gt;0,females!I3,"")</f>
        <v>1666.6666666666667</v>
      </c>
      <c r="E5" s="64">
        <f>IF(females!I4&gt;0,females!I4,"")</f>
        <v>23.992673992673989</v>
      </c>
      <c r="F5" s="64">
        <f>IF(females!I5&gt;0,females!I5,"")</f>
        <v>20.146520146520146</v>
      </c>
      <c r="G5" s="64">
        <f>IF(females!I8&gt;0,females!I8,"")</f>
        <v>61.35531135531135</v>
      </c>
      <c r="H5" s="64">
        <f>IF(females!I9&gt;0,females!I9,"")</f>
        <v>38.095238095238095</v>
      </c>
      <c r="I5" s="64">
        <f>IF(females!I10&gt;0,females!I10,"")</f>
        <v>28.571428571428569</v>
      </c>
      <c r="J5" s="64">
        <f>IF(females!I11&gt;0,females!I11,"")</f>
        <v>29.853479853479854</v>
      </c>
      <c r="K5" s="64">
        <f>IF(females!I15&gt;0,females!I15,"")</f>
        <v>47.802197802197803</v>
      </c>
      <c r="L5" s="64">
        <f>IF(females!I16&gt;0,females!I16,"")</f>
        <v>35.897435897435898</v>
      </c>
      <c r="M5" s="64" t="str">
        <f>IF(females!I17&gt;0,females!I17,"")</f>
        <v/>
      </c>
      <c r="N5" s="64">
        <f>IF(females!I19&gt;0,females!I19,"")</f>
        <v>45.238095238095241</v>
      </c>
      <c r="O5" s="64">
        <f>IF(females!I20&gt;0,females!I20,"")</f>
        <v>38.827838827838825</v>
      </c>
      <c r="P5" s="64">
        <f>IF(females!I21&gt;0,females!I21,"")</f>
        <v>15.567765567765568</v>
      </c>
      <c r="Q5" s="64">
        <f>IF(females!I24&gt;0,females!I24,"")</f>
        <v>52.014652014652007</v>
      </c>
      <c r="R5" s="64">
        <f>IF(females!I25&gt;0,females!I25,"")</f>
        <v>41.758241758241759</v>
      </c>
      <c r="S5" s="64">
        <f>IF(females!I26&gt;0,females!I26,"")</f>
        <v>13.919413919413918</v>
      </c>
      <c r="T5" s="64">
        <f>IF(females!I28&gt;0,females!I28,"")</f>
        <v>50.549450549450547</v>
      </c>
      <c r="U5" s="64">
        <f>IF(females!I29&gt;0,females!I29,"")</f>
        <v>36.08058608058608</v>
      </c>
      <c r="V5" s="64">
        <f>IF(females!I30&gt;0,females!I30,"")</f>
        <v>36.813186813186817</v>
      </c>
      <c r="W5" s="64">
        <f>IF(females!I33&gt;0,females!I33,"")</f>
        <v>49.267399267399263</v>
      </c>
      <c r="X5" s="64">
        <f>IF(females!I34&gt;0,females!I34,"")</f>
        <v>40.109890109890109</v>
      </c>
      <c r="Y5" s="64" t="str">
        <f>IF(females!I35&gt;0,females!I35,"")</f>
        <v/>
      </c>
      <c r="Z5" s="64">
        <f>IF(females!I37&gt;0,females!I37,"")</f>
        <v>49.81684981684981</v>
      </c>
      <c r="AA5" s="64">
        <f>IF(females!I38&gt;0,females!I38,"")</f>
        <v>35.897435897435898</v>
      </c>
      <c r="AB5" s="64">
        <f>IF(females!I39&gt;0,females!I39,"")</f>
        <v>20.146520146520146</v>
      </c>
      <c r="AC5" s="64">
        <f>IF(females!I42&gt;0,females!I42,"")</f>
        <v>58.608058608058613</v>
      </c>
      <c r="AD5" s="64">
        <f>IF(females!I43&gt;0,females!I43,"")</f>
        <v>43.040293040293037</v>
      </c>
      <c r="AE5" s="64">
        <f>IF(females!I44&gt;0,females!I44,"")</f>
        <v>13.919413919413918</v>
      </c>
      <c r="AF5" s="64">
        <f>IF(females!I46&gt;0,females!I46,"")</f>
        <v>56.959706959706956</v>
      </c>
      <c r="AG5" s="64">
        <f>IF(females!I47&gt;0,females!I47,"")</f>
        <v>41.758241758241759</v>
      </c>
      <c r="AH5" s="64">
        <f>IF(females!I48&gt;0,females!I48,"")</f>
        <v>15.75091575091575</v>
      </c>
    </row>
    <row r="6" spans="1:34" x14ac:dyDescent="0.2">
      <c r="A6" s="54" t="str">
        <f>'female stats (μm)'!A$2</f>
        <v>Milnesium inceptum</v>
      </c>
      <c r="B6" s="75" t="str">
        <f>'female stats (μm)'!B$2</f>
        <v>BG.058</v>
      </c>
      <c r="C6" s="56" t="str">
        <f>females!J1</f>
        <v>BG.058.11</v>
      </c>
      <c r="D6" s="63">
        <f>IF(females!K3&gt;0,females!K3,"")</f>
        <v>1360.4166666666665</v>
      </c>
      <c r="E6" s="64">
        <f>IF(females!K4&gt;0,females!K4,"")</f>
        <v>20.416666666666668</v>
      </c>
      <c r="F6" s="64">
        <f>IF(females!K5&gt;0,females!K5,"")</f>
        <v>17.916666666666668</v>
      </c>
      <c r="G6" s="64">
        <f>IF(females!K8&gt;0,females!K8,"")</f>
        <v>61.875</v>
      </c>
      <c r="H6" s="64">
        <f>IF(females!K9&gt;0,females!K9,"")</f>
        <v>30.208333333333332</v>
      </c>
      <c r="I6" s="64">
        <f>IF(females!K10&gt;0,females!K10,"")</f>
        <v>27.083333333333332</v>
      </c>
      <c r="J6" s="64">
        <f>IF(females!K11&gt;0,females!K11,"")</f>
        <v>25.625000000000004</v>
      </c>
      <c r="K6" s="64">
        <f>IF(females!K15&gt;0,females!K15,"")</f>
        <v>47.083333333333336</v>
      </c>
      <c r="L6" s="64">
        <f>IF(females!K16&gt;0,females!K16,"")</f>
        <v>32.5</v>
      </c>
      <c r="M6" s="64">
        <f>IF(females!K17&gt;0,females!K17,"")</f>
        <v>9.1666666666666679</v>
      </c>
      <c r="N6" s="64">
        <f>IF(females!K19&gt;0,females!K19,"")</f>
        <v>43.125</v>
      </c>
      <c r="O6" s="64" t="str">
        <f>IF(females!K20&gt;0,females!K20,"")</f>
        <v/>
      </c>
      <c r="P6" s="64" t="str">
        <f>IF(females!K21&gt;0,females!K21,"")</f>
        <v/>
      </c>
      <c r="Q6" s="64">
        <f>IF(females!K24&gt;0,females!K24,"")</f>
        <v>49.166666666666671</v>
      </c>
      <c r="R6" s="64">
        <f>IF(females!K25&gt;0,females!K25,"")</f>
        <v>31.875000000000004</v>
      </c>
      <c r="S6" s="64" t="str">
        <f>IF(females!K26&gt;0,females!K26,"")</f>
        <v/>
      </c>
      <c r="T6" s="64">
        <f>IF(females!K28&gt;0,females!K28,"")</f>
        <v>48.541666666666664</v>
      </c>
      <c r="U6" s="64">
        <f>IF(females!K29&gt;0,females!K29,"")</f>
        <v>32.708333333333336</v>
      </c>
      <c r="V6" s="64" t="str">
        <f>IF(females!K30&gt;0,females!K30,"")</f>
        <v/>
      </c>
      <c r="W6" s="64">
        <f>IF(females!K33&gt;0,females!K33,"")</f>
        <v>49.583333333333336</v>
      </c>
      <c r="X6" s="64">
        <f>IF(females!K34&gt;0,females!K34,"")</f>
        <v>31.666666666666664</v>
      </c>
      <c r="Y6" s="64" t="str">
        <f>IF(females!K35&gt;0,females!K35,"")</f>
        <v/>
      </c>
      <c r="Z6" s="64">
        <f>IF(females!K37&gt;0,females!K37,"")</f>
        <v>50</v>
      </c>
      <c r="AA6" s="64">
        <f>IF(females!K38&gt;0,females!K38,"")</f>
        <v>33.333333333333329</v>
      </c>
      <c r="AB6" s="64">
        <f>IF(females!K39&gt;0,females!K39,"")</f>
        <v>18.333333333333336</v>
      </c>
      <c r="AC6" s="64">
        <f>IF(females!K42&gt;0,females!K42,"")</f>
        <v>61.666666666666671</v>
      </c>
      <c r="AD6" s="64">
        <f>IF(females!K43&gt;0,females!K43,"")</f>
        <v>38.541666666666671</v>
      </c>
      <c r="AE6" s="64">
        <f>IF(females!K44&gt;0,females!K44,"")</f>
        <v>9.375</v>
      </c>
      <c r="AF6" s="64">
        <f>IF(females!K46&gt;0,females!K46,"")</f>
        <v>55.208333333333336</v>
      </c>
      <c r="AG6" s="64">
        <f>IF(females!K47&gt;0,females!K47,"")</f>
        <v>38.125</v>
      </c>
      <c r="AH6" s="64">
        <f>IF(females!K48&gt;0,females!K48,"")</f>
        <v>13.541666666666666</v>
      </c>
    </row>
    <row r="7" spans="1:34" x14ac:dyDescent="0.2">
      <c r="A7" s="54" t="str">
        <f>'female stats (μm)'!A$2</f>
        <v>Milnesium inceptum</v>
      </c>
      <c r="B7" s="75" t="str">
        <f>'female stats (μm)'!B$2</f>
        <v>BG.058</v>
      </c>
      <c r="C7" s="56" t="str">
        <f>females!L1</f>
        <v>BG.058.11</v>
      </c>
      <c r="D7" s="63">
        <f>IF(females!M3&gt;0,females!M3,"")</f>
        <v>1516.3398692810458</v>
      </c>
      <c r="E7" s="64">
        <f>IF(females!M4&gt;0,females!M4,"")</f>
        <v>17.21132897603486</v>
      </c>
      <c r="F7" s="64">
        <f>IF(females!M5&gt;0,females!M5,"")</f>
        <v>13.943355119825709</v>
      </c>
      <c r="G7" s="64">
        <f>IF(females!M8&gt;0,females!M8,"")</f>
        <v>63.834422657952075</v>
      </c>
      <c r="H7" s="64">
        <f>IF(females!M9&gt;0,females!M9,"")</f>
        <v>32.244008714596951</v>
      </c>
      <c r="I7" s="64">
        <f>IF(females!M10&gt;0,females!M10,"")</f>
        <v>30.936819172113289</v>
      </c>
      <c r="J7" s="64">
        <f>IF(females!M11&gt;0,females!M11,"")</f>
        <v>31.372549019607842</v>
      </c>
      <c r="K7" s="64">
        <f>IF(females!M15&gt;0,females!M15,"")</f>
        <v>47.058823529411768</v>
      </c>
      <c r="L7" s="64">
        <f>IF(females!M16&gt;0,females!M16,"")</f>
        <v>31.808278867102395</v>
      </c>
      <c r="M7" s="64">
        <f>IF(females!M17&gt;0,females!M17,"")</f>
        <v>11.111111111111111</v>
      </c>
      <c r="N7" s="64">
        <f>IF(females!M19&gt;0,females!M19,"")</f>
        <v>46.405228758169933</v>
      </c>
      <c r="O7" s="64">
        <f>IF(females!M20&gt;0,females!M20,"")</f>
        <v>34.204793028322442</v>
      </c>
      <c r="P7" s="64">
        <f>IF(females!M21&gt;0,females!M21,"")</f>
        <v>15.032679738562093</v>
      </c>
      <c r="Q7" s="64">
        <f>IF(females!M24&gt;0,females!M24,"")</f>
        <v>50.108932461873643</v>
      </c>
      <c r="R7" s="64">
        <f>IF(females!M25&gt;0,females!M25,"")</f>
        <v>33.986928104575163</v>
      </c>
      <c r="S7" s="64" t="str">
        <f>IF(females!M26&gt;0,females!M26,"")</f>
        <v/>
      </c>
      <c r="T7" s="64">
        <f>IF(females!M28&gt;0,females!M28,"")</f>
        <v>49.455337690631808</v>
      </c>
      <c r="U7" s="64">
        <f>IF(females!M29&gt;0,females!M29,"")</f>
        <v>33.551198257080614</v>
      </c>
      <c r="V7" s="64" t="str">
        <f>IF(females!M30&gt;0,females!M30,"")</f>
        <v/>
      </c>
      <c r="W7" s="64">
        <f>IF(females!M33&gt;0,females!M33,"")</f>
        <v>52.941176470588239</v>
      </c>
      <c r="X7" s="64">
        <f>IF(females!M34&gt;0,females!M34,"")</f>
        <v>33.986928104575163</v>
      </c>
      <c r="Y7" s="64" t="str">
        <f>IF(females!M35&gt;0,females!M35,"")</f>
        <v/>
      </c>
      <c r="Z7" s="64">
        <f>IF(females!M37&gt;0,females!M37,"")</f>
        <v>51.19825708061002</v>
      </c>
      <c r="AA7" s="64">
        <f>IF(females!M38&gt;0,females!M38,"")</f>
        <v>34.204793028322442</v>
      </c>
      <c r="AB7" s="64" t="str">
        <f>IF(females!M39&gt;0,females!M39,"")</f>
        <v/>
      </c>
      <c r="AC7" s="64">
        <f>IF(females!M42&gt;0,females!M42,"")</f>
        <v>63.180827886710247</v>
      </c>
      <c r="AD7" s="64">
        <f>IF(females!M43&gt;0,females!M43,"")</f>
        <v>41.394335511982575</v>
      </c>
      <c r="AE7" s="64" t="str">
        <f>IF(females!M44&gt;0,females!M44,"")</f>
        <v/>
      </c>
      <c r="AF7" s="64">
        <f>IF(females!M46&gt;0,females!M46,"")</f>
        <v>60.784313725490193</v>
      </c>
      <c r="AG7" s="64">
        <f>IF(females!M47&gt;0,females!M47,"")</f>
        <v>38.562091503267979</v>
      </c>
      <c r="AH7" s="64" t="str">
        <f>IF(females!M48&gt;0,females!M48,"")</f>
        <v/>
      </c>
    </row>
    <row r="8" spans="1:34" x14ac:dyDescent="0.2">
      <c r="A8" s="54" t="str">
        <f>'female stats (μm)'!A$2</f>
        <v>Milnesium inceptum</v>
      </c>
      <c r="B8" s="75" t="str">
        <f>'female stats (μm)'!B$2</f>
        <v>BG.058</v>
      </c>
      <c r="C8" s="56" t="str">
        <f>females!N1</f>
        <v>BG.058.11</v>
      </c>
      <c r="D8" s="63">
        <f>IF(females!O3&gt;0,females!O3,"")</f>
        <v>1356.8464730290457</v>
      </c>
      <c r="E8" s="64">
        <f>IF(females!O4&gt;0,females!O4,"")</f>
        <v>17.842323651452279</v>
      </c>
      <c r="F8" s="64">
        <f>IF(females!O5&gt;0,females!O5,"")</f>
        <v>16.390041493775932</v>
      </c>
      <c r="G8" s="64">
        <f>IF(females!O8&gt;0,females!O8,"")</f>
        <v>65.767634854771785</v>
      </c>
      <c r="H8" s="64">
        <f>IF(females!O9&gt;0,females!O9,"")</f>
        <v>32.572614107883815</v>
      </c>
      <c r="I8" s="64">
        <f>IF(females!O10&gt;0,females!O10,"")</f>
        <v>26.763485477178424</v>
      </c>
      <c r="J8" s="64">
        <f>IF(females!O11&gt;0,females!O11,"")</f>
        <v>25.518672199170123</v>
      </c>
      <c r="K8" s="64">
        <f>IF(females!O15&gt;0,females!O15,"")</f>
        <v>45.850622406639005</v>
      </c>
      <c r="L8" s="64">
        <f>IF(females!O16&gt;0,females!O16,"")</f>
        <v>33.195020746887963</v>
      </c>
      <c r="M8" s="64" t="str">
        <f>IF(females!O17&gt;0,females!O17,"")</f>
        <v/>
      </c>
      <c r="N8" s="64">
        <f>IF(females!O19&gt;0,females!O19,"")</f>
        <v>43.983402489626549</v>
      </c>
      <c r="O8" s="64">
        <f>IF(females!O20&gt;0,females!O20,"")</f>
        <v>31.742738589211616</v>
      </c>
      <c r="P8" s="64" t="str">
        <f>IF(females!O21&gt;0,females!O21,"")</f>
        <v/>
      </c>
      <c r="Q8" s="64">
        <f>IF(females!O24&gt;0,females!O24,"")</f>
        <v>50.414937759336098</v>
      </c>
      <c r="R8" s="64">
        <f>IF(females!O25&gt;0,females!O25,"")</f>
        <v>33.402489626556019</v>
      </c>
      <c r="S8" s="64" t="str">
        <f>IF(females!O26&gt;0,females!O26,"")</f>
        <v/>
      </c>
      <c r="T8" s="64">
        <f>IF(females!O28&gt;0,females!O28,"")</f>
        <v>49.585062240663895</v>
      </c>
      <c r="U8" s="64">
        <f>IF(females!O29&gt;0,females!O29,"")</f>
        <v>32.572614107883815</v>
      </c>
      <c r="V8" s="64" t="str">
        <f>IF(females!O30&gt;0,females!O30,"")</f>
        <v/>
      </c>
      <c r="W8" s="64">
        <f>IF(females!O33&gt;0,females!O33,"")</f>
        <v>49.792531120331944</v>
      </c>
      <c r="X8" s="64">
        <f>IF(females!O34&gt;0,females!O34,"")</f>
        <v>33.402489626556019</v>
      </c>
      <c r="Y8" s="64">
        <f>IF(females!O35&gt;0,females!O35,"")</f>
        <v>12.448132780082986</v>
      </c>
      <c r="Z8" s="64">
        <f>IF(females!O37&gt;0,females!O37,"")</f>
        <v>50.622406639004147</v>
      </c>
      <c r="AA8" s="64">
        <f>IF(females!O38&gt;0,females!O38,"")</f>
        <v>31.327800829875518</v>
      </c>
      <c r="AB8" s="64">
        <f>IF(females!O39&gt;0,females!O39,"")</f>
        <v>13.900414937759336</v>
      </c>
      <c r="AC8" s="64">
        <f>IF(females!O42&gt;0,females!O42,"")</f>
        <v>61.618257261410783</v>
      </c>
      <c r="AD8" s="64">
        <f>IF(females!O43&gt;0,females!O43,"")</f>
        <v>38.38174273858921</v>
      </c>
      <c r="AE8" s="64">
        <f>IF(females!O44&gt;0,females!O44,"")</f>
        <v>12.240663900414937</v>
      </c>
      <c r="AF8" s="64">
        <f>IF(females!O46&gt;0,females!O46,"")</f>
        <v>52.489626556016603</v>
      </c>
      <c r="AG8" s="64">
        <f>IF(females!O47&gt;0,females!O47,"")</f>
        <v>39.004149377593365</v>
      </c>
      <c r="AH8" s="64">
        <f>IF(females!O48&gt;0,females!O48,"")</f>
        <v>18.464730290456433</v>
      </c>
    </row>
    <row r="9" spans="1:34" x14ac:dyDescent="0.2">
      <c r="A9" s="54" t="str">
        <f>'female stats (μm)'!A$2</f>
        <v>Milnesium inceptum</v>
      </c>
      <c r="B9" s="75" t="str">
        <f>'female stats (μm)'!B$2</f>
        <v>BG.058</v>
      </c>
      <c r="C9" s="56" t="str">
        <f>females!P1</f>
        <v>BG.058.12</v>
      </c>
      <c r="D9" s="63">
        <f>IF(females!Q3&gt;0,females!Q3,"")</f>
        <v>1405.9040590405903</v>
      </c>
      <c r="E9" s="64" t="str">
        <f>IF(females!Q4&gt;0,females!Q4,"")</f>
        <v/>
      </c>
      <c r="F9" s="64" t="str">
        <f>IF(females!Q5&gt;0,females!Q5,"")</f>
        <v/>
      </c>
      <c r="G9" s="64">
        <f>IF(females!Q8&gt;0,females!Q8,"")</f>
        <v>70.848708487084863</v>
      </c>
      <c r="H9" s="64">
        <f>IF(females!Q9&gt;0,females!Q9,"")</f>
        <v>35.055350553505534</v>
      </c>
      <c r="I9" s="64">
        <f>IF(females!Q10&gt;0,females!Q10,"")</f>
        <v>28.413284132841326</v>
      </c>
      <c r="J9" s="64">
        <f>IF(females!Q11&gt;0,females!Q11,"")</f>
        <v>28.044280442804425</v>
      </c>
      <c r="K9" s="64" t="str">
        <f>IF(females!Q15&gt;0,females!Q15,"")</f>
        <v/>
      </c>
      <c r="L9" s="64">
        <f>IF(females!Q16&gt;0,females!Q16,"")</f>
        <v>36.531365313653133</v>
      </c>
      <c r="M9" s="64">
        <f>IF(females!Q17&gt;0,females!Q17,"")</f>
        <v>12.546125461254611</v>
      </c>
      <c r="N9" s="64" t="str">
        <f>IF(females!Q19&gt;0,females!Q19,"")</f>
        <v/>
      </c>
      <c r="O9" s="64">
        <f>IF(females!Q20&gt;0,females!Q20,"")</f>
        <v>34.686346863468636</v>
      </c>
      <c r="P9" s="64">
        <f>IF(females!Q21&gt;0,females!Q21,"")</f>
        <v>11.07011070110701</v>
      </c>
      <c r="Q9" s="64">
        <f>IF(females!Q24&gt;0,females!Q24,"")</f>
        <v>53.505535055350549</v>
      </c>
      <c r="R9" s="64">
        <f>IF(females!Q25&gt;0,females!Q25,"")</f>
        <v>36.900369003690038</v>
      </c>
      <c r="S9" s="64">
        <f>IF(females!Q26&gt;0,females!Q26,"")</f>
        <v>14.391143911439114</v>
      </c>
      <c r="T9" s="64" t="str">
        <f>IF(females!Q28&gt;0,females!Q28,"")</f>
        <v/>
      </c>
      <c r="U9" s="64">
        <f>IF(females!Q29&gt;0,females!Q29,"")</f>
        <v>35.055350553505534</v>
      </c>
      <c r="V9" s="64">
        <f>IF(females!Q30&gt;0,females!Q30,"")</f>
        <v>11.808118081180812</v>
      </c>
      <c r="W9" s="64" t="str">
        <f>IF(females!Q33&gt;0,females!Q33,"")</f>
        <v/>
      </c>
      <c r="X9" s="64">
        <f>IF(females!Q34&gt;0,females!Q34,"")</f>
        <v>36.531365313653133</v>
      </c>
      <c r="Y9" s="64">
        <f>IF(females!Q35&gt;0,females!Q35,"")</f>
        <v>12.915129151291513</v>
      </c>
      <c r="Z9" s="64">
        <f>IF(females!Q37&gt;0,females!Q37,"")</f>
        <v>47.97047970479705</v>
      </c>
      <c r="AA9" s="64">
        <f>IF(females!Q38&gt;0,females!Q38,"")</f>
        <v>34.686346863468636</v>
      </c>
      <c r="AB9" s="64">
        <f>IF(females!Q39&gt;0,females!Q39,"")</f>
        <v>12.915129151291513</v>
      </c>
      <c r="AC9" s="64">
        <f>IF(females!Q42&gt;0,females!Q42,"")</f>
        <v>59.778597785977851</v>
      </c>
      <c r="AD9" s="64">
        <f>IF(females!Q43&gt;0,females!Q43,"")</f>
        <v>38.007380073800739</v>
      </c>
      <c r="AE9" s="64">
        <f>IF(females!Q44&gt;0,females!Q44,"")</f>
        <v>14.391143911439114</v>
      </c>
      <c r="AF9" s="64">
        <f>IF(females!Q46&gt;0,females!Q46,"")</f>
        <v>61.623616236162363</v>
      </c>
      <c r="AG9" s="64">
        <f>IF(females!Q47&gt;0,females!Q47,"")</f>
        <v>38.007380073800739</v>
      </c>
      <c r="AH9" s="64" t="str">
        <f>IF(females!Q48&gt;0,females!Q48,"")</f>
        <v/>
      </c>
    </row>
    <row r="10" spans="1:34" x14ac:dyDescent="0.2">
      <c r="A10" s="54" t="str">
        <f>'female stats (μm)'!A$2</f>
        <v>Milnesium inceptum</v>
      </c>
      <c r="B10" s="75" t="str">
        <f>'female stats (μm)'!B$2</f>
        <v>BG.058</v>
      </c>
      <c r="C10" s="56" t="str">
        <f>females!R1</f>
        <v>BG.058.16</v>
      </c>
      <c r="D10" s="63">
        <f>IF(females!S3&gt;0,females!S3,"")</f>
        <v>1315.6028368794325</v>
      </c>
      <c r="E10" s="64" t="str">
        <f>IF(females!S4&gt;0,females!S4,"")</f>
        <v/>
      </c>
      <c r="F10" s="64">
        <f>IF(females!S5&gt;0,females!S5,"")</f>
        <v>15.24822695035461</v>
      </c>
      <c r="G10" s="64">
        <f>IF(females!S8&gt;0,females!S8,"")</f>
        <v>67.730496453900713</v>
      </c>
      <c r="H10" s="64">
        <f>IF(females!S9&gt;0,females!S9,"")</f>
        <v>31.205673758865249</v>
      </c>
      <c r="I10" s="64">
        <f>IF(females!S10&gt;0,females!S10,"")</f>
        <v>27.659574468085108</v>
      </c>
      <c r="J10" s="64">
        <f>IF(females!S11&gt;0,females!S11,"")</f>
        <v>27.304964539007091</v>
      </c>
      <c r="K10" s="64">
        <f>IF(females!S15&gt;0,females!S15,"")</f>
        <v>42.907801418439718</v>
      </c>
      <c r="L10" s="64">
        <f>IF(females!S16&gt;0,females!S16,"")</f>
        <v>31.914893617021278</v>
      </c>
      <c r="M10" s="64">
        <f>IF(females!S17&gt;0,females!S17,"")</f>
        <v>10.99290780141844</v>
      </c>
      <c r="N10" s="64">
        <f>IF(females!S19&gt;0,females!S19,"")</f>
        <v>43.61702127659575</v>
      </c>
      <c r="O10" s="64">
        <f>IF(females!S20&gt;0,females!S20,"")</f>
        <v>30.141843971631204</v>
      </c>
      <c r="P10" s="64">
        <f>IF(females!S21&gt;0,females!S21,"")</f>
        <v>13.120567375886527</v>
      </c>
      <c r="Q10" s="64">
        <f>IF(females!S24&gt;0,females!S24,"")</f>
        <v>47.872340425531917</v>
      </c>
      <c r="R10" s="64">
        <f>IF(females!S25&gt;0,females!S25,"")</f>
        <v>34.042553191489361</v>
      </c>
      <c r="S10" s="64">
        <f>IF(females!S26&gt;0,females!S26,"")</f>
        <v>11.347517730496454</v>
      </c>
      <c r="T10" s="64">
        <f>IF(females!S28&gt;0,females!S28,"")</f>
        <v>44.680851063829785</v>
      </c>
      <c r="U10" s="64">
        <f>IF(females!S29&gt;0,females!S29,"")</f>
        <v>31.205673758865249</v>
      </c>
      <c r="V10" s="64">
        <f>IF(females!S30&gt;0,females!S30,"")</f>
        <v>13.475177304964539</v>
      </c>
      <c r="W10" s="64">
        <f>IF(females!S33&gt;0,females!S33,"")</f>
        <v>46.453900709219859</v>
      </c>
      <c r="X10" s="64">
        <f>IF(females!S34&gt;0,females!S34,"")</f>
        <v>33.333333333333336</v>
      </c>
      <c r="Y10" s="64" t="str">
        <f>IF(females!S35&gt;0,females!S35,"")</f>
        <v/>
      </c>
      <c r="Z10" s="64">
        <f>IF(females!S37&gt;0,females!S37,"")</f>
        <v>42.907801418439718</v>
      </c>
      <c r="AA10" s="64">
        <f>IF(females!S38&gt;0,females!S38,"")</f>
        <v>30.49645390070922</v>
      </c>
      <c r="AB10" s="64">
        <f>IF(females!S39&gt;0,females!S39,"")</f>
        <v>11.702127659574469</v>
      </c>
      <c r="AC10" s="64">
        <f>IF(females!S42&gt;0,females!S42,"")</f>
        <v>53.191489361702125</v>
      </c>
      <c r="AD10" s="64">
        <f>IF(females!S43&gt;0,females!S43,"")</f>
        <v>37.943262411347519</v>
      </c>
      <c r="AE10" s="64" t="str">
        <f>IF(females!S44&gt;0,females!S44,"")</f>
        <v/>
      </c>
      <c r="AF10" s="64" t="str">
        <f>IF(females!S46&gt;0,females!S46,"")</f>
        <v/>
      </c>
      <c r="AG10" s="64">
        <f>IF(females!S47&gt;0,females!S47,"")</f>
        <v>34.751773049645394</v>
      </c>
      <c r="AH10" s="64" t="str">
        <f>IF(females!S48&gt;0,females!S48,"")</f>
        <v/>
      </c>
    </row>
    <row r="11" spans="1:34" x14ac:dyDescent="0.2">
      <c r="A11" s="54" t="str">
        <f>'female stats (μm)'!A$2</f>
        <v>Milnesium inceptum</v>
      </c>
      <c r="B11" s="75" t="str">
        <f>'female stats (μm)'!B$2</f>
        <v>BG.058</v>
      </c>
      <c r="C11" s="56" t="str">
        <f>females!T1</f>
        <v>BG.058.16</v>
      </c>
      <c r="D11" s="63">
        <f>IF(females!U3&gt;0,females!U3,"")</f>
        <v>1388.8888888888889</v>
      </c>
      <c r="E11" s="64">
        <f>IF(females!U4&gt;0,females!U4,"")</f>
        <v>17.013888888888889</v>
      </c>
      <c r="F11" s="64">
        <f>IF(females!U5&gt;0,females!U5,"")</f>
        <v>11.805555555555555</v>
      </c>
      <c r="G11" s="64">
        <f>IF(females!U8&gt;0,females!U8,"")</f>
        <v>70.138888888888886</v>
      </c>
      <c r="H11" s="64">
        <f>IF(females!U9&gt;0,females!U9,"")</f>
        <v>32.291666666666671</v>
      </c>
      <c r="I11" s="64">
        <f>IF(females!U10&gt;0,females!U10,"")</f>
        <v>28.125</v>
      </c>
      <c r="J11" s="64">
        <f>IF(females!U11&gt;0,females!U11,"")</f>
        <v>29.861111111111111</v>
      </c>
      <c r="K11" s="64">
        <f>IF(females!U15&gt;0,females!U15,"")</f>
        <v>45.486111111111107</v>
      </c>
      <c r="L11" s="64">
        <f>IF(females!U16&gt;0,females!U16,"")</f>
        <v>34.027777777777779</v>
      </c>
      <c r="M11" s="64">
        <f>IF(females!U17&gt;0,females!U17,"")</f>
        <v>11.111111111111112</v>
      </c>
      <c r="N11" s="64">
        <f>IF(females!U19&gt;0,females!U19,"")</f>
        <v>42.708333333333336</v>
      </c>
      <c r="O11" s="64">
        <f>IF(females!U20&gt;0,females!U20,"")</f>
        <v>30.902777777777779</v>
      </c>
      <c r="P11" s="64">
        <f>IF(females!U21&gt;0,females!U21,"")</f>
        <v>13.194444444444445</v>
      </c>
      <c r="Q11" s="64">
        <f>IF(females!U24&gt;0,females!U24,"")</f>
        <v>47.916666666666671</v>
      </c>
      <c r="R11" s="64">
        <f>IF(females!U25&gt;0,females!U25,"")</f>
        <v>34.027777777777779</v>
      </c>
      <c r="S11" s="64">
        <f>IF(females!U26&gt;0,females!U26,"")</f>
        <v>13.194444444444445</v>
      </c>
      <c r="T11" s="64">
        <f>IF(females!U28&gt;0,females!U28,"")</f>
        <v>45.138888888888893</v>
      </c>
      <c r="U11" s="64">
        <f>IF(females!U29&gt;0,females!U29,"")</f>
        <v>31.944444444444443</v>
      </c>
      <c r="V11" s="64">
        <f>IF(females!U30&gt;0,females!U30,"")</f>
        <v>15.277777777777779</v>
      </c>
      <c r="W11" s="64">
        <f>IF(females!U33&gt;0,females!U33,"")</f>
        <v>49.652777777777779</v>
      </c>
      <c r="X11" s="64">
        <f>IF(females!U34&gt;0,females!U34,"")</f>
        <v>35.069444444444443</v>
      </c>
      <c r="Y11" s="64">
        <f>IF(females!U35&gt;0,females!U35,"")</f>
        <v>13.194444444444445</v>
      </c>
      <c r="Z11" s="64">
        <f>IF(females!U37&gt;0,females!U37,"")</f>
        <v>48.611111111111107</v>
      </c>
      <c r="AA11" s="64">
        <f>IF(females!U38&gt;0,females!U38,"")</f>
        <v>31.597222222222221</v>
      </c>
      <c r="AB11" s="64">
        <f>IF(females!U39&gt;0,females!U39,"")</f>
        <v>13.541666666666666</v>
      </c>
      <c r="AC11" s="64">
        <f>IF(females!U42&gt;0,females!U42,"")</f>
        <v>54.513888888888886</v>
      </c>
      <c r="AD11" s="64">
        <f>IF(females!U43&gt;0,females!U43,"")</f>
        <v>36.111111111111107</v>
      </c>
      <c r="AE11" s="64">
        <f>IF(females!U44&gt;0,females!U44,"")</f>
        <v>12.152777777777777</v>
      </c>
      <c r="AF11" s="64">
        <f>IF(females!U46&gt;0,females!U46,"")</f>
        <v>53.819444444444443</v>
      </c>
      <c r="AG11" s="64">
        <f>IF(females!U47&gt;0,females!U47,"")</f>
        <v>32.638888888888893</v>
      </c>
      <c r="AH11" s="64">
        <f>IF(females!U48&gt;0,females!U48,"")</f>
        <v>11.805555555555555</v>
      </c>
    </row>
    <row r="12" spans="1:34" x14ac:dyDescent="0.2">
      <c r="A12" s="54" t="str">
        <f>'female stats (μm)'!A$2</f>
        <v>Milnesium inceptum</v>
      </c>
      <c r="B12" s="75" t="str">
        <f>'female stats (μm)'!B$2</f>
        <v>BG.058</v>
      </c>
      <c r="C12" s="56" t="str">
        <f>females!V1</f>
        <v>BG.058.16</v>
      </c>
      <c r="D12" s="63">
        <f>IF(females!W3&gt;0,females!W3,"")</f>
        <v>1365.2482269503546</v>
      </c>
      <c r="E12" s="64">
        <f>IF(females!W4&gt;0,females!W4,"")</f>
        <v>18.085106382978722</v>
      </c>
      <c r="F12" s="64">
        <f>IF(females!W5&gt;0,females!W5,"")</f>
        <v>14.893617021276597</v>
      </c>
      <c r="G12" s="64">
        <f>IF(females!W8&gt;0,females!W8,"")</f>
        <v>68.794326241134755</v>
      </c>
      <c r="H12" s="64">
        <f>IF(females!W9&gt;0,females!W9,"")</f>
        <v>33.333333333333336</v>
      </c>
      <c r="I12" s="64">
        <f>IF(females!W10&gt;0,females!W10,"")</f>
        <v>27.659574468085108</v>
      </c>
      <c r="J12" s="64">
        <f>IF(females!W11&gt;0,females!W11,"")</f>
        <v>28.368794326241137</v>
      </c>
      <c r="K12" s="64">
        <f>IF(females!W15&gt;0,females!W15,"")</f>
        <v>42.198581560283685</v>
      </c>
      <c r="L12" s="64">
        <f>IF(females!W16&gt;0,females!W16,"")</f>
        <v>32.978723404255319</v>
      </c>
      <c r="M12" s="64">
        <f>IF(females!W17&gt;0,females!W17,"")</f>
        <v>11.347517730496454</v>
      </c>
      <c r="N12" s="64">
        <f>IF(females!W19&gt;0,females!W19,"")</f>
        <v>41.134751773049643</v>
      </c>
      <c r="O12" s="64">
        <f>IF(females!W20&gt;0,females!W20,"")</f>
        <v>29.432624113475182</v>
      </c>
      <c r="P12" s="64">
        <f>IF(females!W21&gt;0,females!W21,"")</f>
        <v>12.765957446808512</v>
      </c>
      <c r="Q12" s="64">
        <f>IF(females!W24&gt;0,females!W24,"")</f>
        <v>47.872340425531917</v>
      </c>
      <c r="R12" s="64">
        <f>IF(females!W25&gt;0,females!W25,"")</f>
        <v>32.269503546099294</v>
      </c>
      <c r="S12" s="64">
        <f>IF(females!W26&gt;0,females!W26,"")</f>
        <v>12.411347517730496</v>
      </c>
      <c r="T12" s="64">
        <f>IF(females!W28&gt;0,females!W28,"")</f>
        <v>43.61702127659575</v>
      </c>
      <c r="U12" s="64">
        <f>IF(females!W29&gt;0,females!W29,"")</f>
        <v>31.205673758865249</v>
      </c>
      <c r="V12" s="64">
        <f>IF(females!W30&gt;0,females!W30,"")</f>
        <v>12.411347517730496</v>
      </c>
      <c r="W12" s="64">
        <f>IF(females!W33&gt;0,females!W33,"")</f>
        <v>48.936170212765958</v>
      </c>
      <c r="X12" s="64">
        <f>IF(females!W34&gt;0,females!W34,"")</f>
        <v>34.042553191489361</v>
      </c>
      <c r="Y12" s="64">
        <f>IF(females!W35&gt;0,females!W35,"")</f>
        <v>13.475177304964539</v>
      </c>
      <c r="Z12" s="64">
        <f>IF(females!W37&gt;0,females!W37,"")</f>
        <v>45.035460992907801</v>
      </c>
      <c r="AA12" s="64">
        <f>IF(females!W38&gt;0,females!W38,"")</f>
        <v>32.269503546099294</v>
      </c>
      <c r="AB12" s="64">
        <f>IF(females!W39&gt;0,females!W39,"")</f>
        <v>14.893617021276597</v>
      </c>
      <c r="AC12" s="64">
        <f>IF(females!W42&gt;0,females!W42,"")</f>
        <v>51.418439716312058</v>
      </c>
      <c r="AD12" s="64">
        <f>IF(females!W43&gt;0,females!W43,"")</f>
        <v>34.751773049645394</v>
      </c>
      <c r="AE12" s="64">
        <f>IF(females!W44&gt;0,females!W44,"")</f>
        <v>13.829787234042554</v>
      </c>
      <c r="AF12" s="64">
        <f>IF(females!W46&gt;0,females!W46,"")</f>
        <v>49.645390070921984</v>
      </c>
      <c r="AG12" s="64" t="str">
        <f>IF(females!W47&gt;0,females!W47,"")</f>
        <v/>
      </c>
      <c r="AH12" s="64" t="str">
        <f>IF(females!W48&gt;0,females!W48,"")</f>
        <v/>
      </c>
    </row>
    <row r="13" spans="1:34" x14ac:dyDescent="0.2">
      <c r="A13" s="54" t="str">
        <f>'female stats (μm)'!A$2</f>
        <v>Milnesium inceptum</v>
      </c>
      <c r="B13" s="75" t="str">
        <f>'female stats (μm)'!B$2</f>
        <v>BG.058</v>
      </c>
      <c r="C13" s="56" t="str">
        <f>females!X1</f>
        <v>BG.058.18</v>
      </c>
      <c r="D13" s="63">
        <f>IF(females!Y3&gt;0,females!Y3,"")</f>
        <v>1363.3217993079586</v>
      </c>
      <c r="E13" s="64">
        <f>IF(females!Y4&gt;0,females!Y4,"")</f>
        <v>17.993079584775089</v>
      </c>
      <c r="F13" s="64">
        <f>IF(females!Y5&gt;0,females!Y5,"")</f>
        <v>16.608996539792386</v>
      </c>
      <c r="G13" s="64">
        <f>IF(females!Y8&gt;0,females!Y8,"")</f>
        <v>69.20415224913495</v>
      </c>
      <c r="H13" s="64">
        <f>IF(females!Y9&gt;0,females!Y9,"")</f>
        <v>30.449826989619382</v>
      </c>
      <c r="I13" s="64">
        <f>IF(females!Y10&gt;0,females!Y10,"")</f>
        <v>25.605536332179934</v>
      </c>
      <c r="J13" s="64">
        <f>IF(females!Y11&gt;0,females!Y11,"")</f>
        <v>28.027681660899656</v>
      </c>
      <c r="K13" s="64" t="str">
        <f>IF(females!Y15&gt;0,females!Y15,"")</f>
        <v/>
      </c>
      <c r="L13" s="64">
        <f>IF(females!Y16&gt;0,females!Y16,"")</f>
        <v>31.833910034602077</v>
      </c>
      <c r="M13" s="64" t="str">
        <f>IF(females!Y17&gt;0,females!Y17,"")</f>
        <v/>
      </c>
      <c r="N13" s="64">
        <f>IF(females!Y19&gt;0,females!Y19,"")</f>
        <v>43.944636678200695</v>
      </c>
      <c r="O13" s="64">
        <f>IF(females!Y20&gt;0,females!Y20,"")</f>
        <v>30.79584775086505</v>
      </c>
      <c r="P13" s="64">
        <f>IF(females!Y21&gt;0,females!Y21,"")</f>
        <v>14.878892733564014</v>
      </c>
      <c r="Q13" s="64" t="str">
        <f>IF(females!Y24&gt;0,females!Y24,"")</f>
        <v/>
      </c>
      <c r="R13" s="64">
        <f>IF(females!Y25&gt;0,females!Y25,"")</f>
        <v>34.256055363321799</v>
      </c>
      <c r="S13" s="64" t="str">
        <f>IF(females!Y26&gt;0,females!Y26,"")</f>
        <v/>
      </c>
      <c r="T13" s="64">
        <f>IF(females!Y28&gt;0,females!Y28,"")</f>
        <v>48.44290657439447</v>
      </c>
      <c r="U13" s="64">
        <f>IF(females!Y29&gt;0,females!Y29,"")</f>
        <v>32.179930795847753</v>
      </c>
      <c r="V13" s="64">
        <f>IF(females!Y30&gt;0,females!Y30,"")</f>
        <v>13.84083044982699</v>
      </c>
      <c r="W13" s="64" t="str">
        <f>IF(females!Y33&gt;0,females!Y33,"")</f>
        <v/>
      </c>
      <c r="X13" s="64">
        <f>IF(females!Y34&gt;0,females!Y34,"")</f>
        <v>35.294117647058819</v>
      </c>
      <c r="Y13" s="64" t="str">
        <f>IF(females!Y35&gt;0,females!Y35,"")</f>
        <v/>
      </c>
      <c r="Z13" s="64">
        <f>IF(females!Y37&gt;0,females!Y37,"")</f>
        <v>46.020761245674748</v>
      </c>
      <c r="AA13" s="64">
        <f>IF(females!Y38&gt;0,females!Y38,"")</f>
        <v>31.833910034602077</v>
      </c>
      <c r="AB13" s="64">
        <f>IF(females!Y39&gt;0,females!Y39,"")</f>
        <v>14.878892733564014</v>
      </c>
      <c r="AC13" s="64">
        <f>IF(females!Y42&gt;0,females!Y42,"")</f>
        <v>56.747404844290649</v>
      </c>
      <c r="AD13" s="64">
        <f>IF(females!Y43&gt;0,females!Y43,"")</f>
        <v>37.37024221453288</v>
      </c>
      <c r="AE13" s="64">
        <f>IF(females!Y44&gt;0,females!Y44,"")</f>
        <v>11.072664359861593</v>
      </c>
      <c r="AF13" s="64">
        <f>IF(females!Y46&gt;0,females!Y46,"")</f>
        <v>54.325259515570934</v>
      </c>
      <c r="AG13" s="64">
        <f>IF(females!Y47&gt;0,females!Y47,"")</f>
        <v>33.910034602076131</v>
      </c>
      <c r="AH13" s="64" t="str">
        <f>IF(females!Y48&gt;0,females!Y48,"")</f>
        <v/>
      </c>
    </row>
    <row r="14" spans="1:34" x14ac:dyDescent="0.2">
      <c r="A14" s="54" t="str">
        <f>'female stats (μm)'!A$2</f>
        <v>Milnesium inceptum</v>
      </c>
      <c r="B14" s="75" t="str">
        <f>'female stats (μm)'!B$2</f>
        <v>BG.058</v>
      </c>
      <c r="C14" s="56" t="str">
        <f>females!Z1</f>
        <v>BG.058.19</v>
      </c>
      <c r="D14" s="63">
        <f>IF(females!AA3&gt;0,females!AA3,"")</f>
        <v>1380.2816901408453</v>
      </c>
      <c r="E14" s="64" t="str">
        <f>IF(females!AA4&gt;0,females!AA4,"")</f>
        <v/>
      </c>
      <c r="F14" s="64">
        <f>IF(females!AA5&gt;0,females!AA5,"")</f>
        <v>16.197183098591552</v>
      </c>
      <c r="G14" s="64">
        <f>IF(females!AA8&gt;0,females!AA8,"")</f>
        <v>70.422535211267615</v>
      </c>
      <c r="H14" s="64">
        <f>IF(females!AA9&gt;0,females!AA9,"")</f>
        <v>32.394366197183103</v>
      </c>
      <c r="I14" s="64">
        <f>IF(females!AA10&gt;0,females!AA10,"")</f>
        <v>27.816901408450708</v>
      </c>
      <c r="J14" s="64">
        <f>IF(females!AA11&gt;0,females!AA11,"")</f>
        <v>27.464788732394368</v>
      </c>
      <c r="K14" s="64">
        <f>IF(females!AA15&gt;0,females!AA15,"")</f>
        <v>44.366197183098592</v>
      </c>
      <c r="L14" s="64">
        <f>IF(females!AA16&gt;0,females!AA16,"")</f>
        <v>30.281690140845068</v>
      </c>
      <c r="M14" s="64" t="str">
        <f>IF(females!AA17&gt;0,females!AA17,"")</f>
        <v/>
      </c>
      <c r="N14" s="64">
        <f>IF(females!AA19&gt;0,females!AA19,"")</f>
        <v>39.7887323943662</v>
      </c>
      <c r="O14" s="64">
        <f>IF(females!AA20&gt;0,females!AA20,"")</f>
        <v>30.633802816901408</v>
      </c>
      <c r="P14" s="64">
        <f>IF(females!AA21&gt;0,females!AA21,"")</f>
        <v>13.380281690140844</v>
      </c>
      <c r="Q14" s="64">
        <f>IF(females!AA24&gt;0,females!AA24,"")</f>
        <v>51.056338028169016</v>
      </c>
      <c r="R14" s="64">
        <f>IF(females!AA25&gt;0,females!AA25,"")</f>
        <v>34.507042253521128</v>
      </c>
      <c r="S14" s="64">
        <f>IF(females!AA26&gt;0,females!AA26,"")</f>
        <v>13.732394366197184</v>
      </c>
      <c r="T14" s="64">
        <f>IF(females!AA28&gt;0,females!AA28,"")</f>
        <v>44.014084507042256</v>
      </c>
      <c r="U14" s="64">
        <f>IF(females!AA29&gt;0,females!AA29,"")</f>
        <v>32.74647887323944</v>
      </c>
      <c r="V14" s="64">
        <f>IF(females!AA30&gt;0,females!AA30,"")</f>
        <v>14.7887323943662</v>
      </c>
      <c r="W14" s="64">
        <f>IF(females!AA33&gt;0,females!AA33,"")</f>
        <v>49.295774647887328</v>
      </c>
      <c r="X14" s="64">
        <f>IF(females!AA34&gt;0,females!AA34,"")</f>
        <v>34.507042253521128</v>
      </c>
      <c r="Y14" s="64">
        <f>IF(females!AA35&gt;0,females!AA35,"")</f>
        <v>11.619718309859154</v>
      </c>
      <c r="Z14" s="64">
        <f>IF(females!AA37&gt;0,females!AA37,"")</f>
        <v>45.422535211267615</v>
      </c>
      <c r="AA14" s="64">
        <f>IF(females!AA38&gt;0,females!AA38,"")</f>
        <v>32.04225352112676</v>
      </c>
      <c r="AB14" s="64">
        <f>IF(females!AA39&gt;0,females!AA39,"")</f>
        <v>14.7887323943662</v>
      </c>
      <c r="AC14" s="64">
        <f>IF(females!AA42&gt;0,females!AA42,"")</f>
        <v>55.985915492957751</v>
      </c>
      <c r="AD14" s="64">
        <f>IF(females!AA43&gt;0,females!AA43,"")</f>
        <v>35.915492957746473</v>
      </c>
      <c r="AE14" s="64" t="str">
        <f>IF(females!AA44&gt;0,females!AA44,"")</f>
        <v/>
      </c>
      <c r="AF14" s="64">
        <f>IF(females!AA46&gt;0,females!AA46,"")</f>
        <v>56.338028169014088</v>
      </c>
      <c r="AG14" s="64">
        <f>IF(females!AA47&gt;0,females!AA47,"")</f>
        <v>35.211267605633807</v>
      </c>
      <c r="AH14" s="64">
        <f>IF(females!AA48&gt;0,females!AA48,"")</f>
        <v>17.957746478873236</v>
      </c>
    </row>
    <row r="15" spans="1:34" x14ac:dyDescent="0.2">
      <c r="A15" s="54" t="str">
        <f>'female stats (μm)'!A$2</f>
        <v>Milnesium inceptum</v>
      </c>
      <c r="B15" s="75" t="str">
        <f>'female stats (μm)'!B$2</f>
        <v>BG.058</v>
      </c>
      <c r="C15" s="56" t="str">
        <f>females!AB1</f>
        <v>BG.058.20</v>
      </c>
      <c r="D15" s="63">
        <f>IF(females!AC3&gt;0,females!AC3,"")</f>
        <v>1616.5577342047932</v>
      </c>
      <c r="E15" s="64">
        <f>IF(females!AC4&gt;0,females!AC4,"")</f>
        <v>17.647058823529413</v>
      </c>
      <c r="F15" s="64">
        <f>IF(females!AC5&gt;0,females!AC5,"")</f>
        <v>16.993464052287582</v>
      </c>
      <c r="G15" s="64">
        <f>IF(females!AC8&gt;0,females!AC8,"")</f>
        <v>66.884531590413943</v>
      </c>
      <c r="H15" s="64">
        <f>IF(females!AC9&gt;0,females!AC9,"")</f>
        <v>34.204793028322442</v>
      </c>
      <c r="I15" s="64">
        <f>IF(females!AC10&gt;0,females!AC10,"")</f>
        <v>28.75816993464052</v>
      </c>
      <c r="J15" s="64">
        <f>IF(females!AC11&gt;0,females!AC11,"")</f>
        <v>28.104575163398692</v>
      </c>
      <c r="K15" s="64" t="str">
        <f>IF(females!AC15&gt;0,females!AC15,"")</f>
        <v/>
      </c>
      <c r="L15" s="64">
        <f>IF(females!AC16&gt;0,females!AC16,"")</f>
        <v>32.897603485838779</v>
      </c>
      <c r="M15" s="64">
        <f>IF(females!AC17&gt;0,females!AC17,"")</f>
        <v>12.854030501089325</v>
      </c>
      <c r="N15" s="64">
        <f>IF(females!AC19&gt;0,females!AC19,"")</f>
        <v>44.444444444444443</v>
      </c>
      <c r="O15" s="64">
        <f>IF(females!AC20&gt;0,females!AC20,"")</f>
        <v>31.590413943355124</v>
      </c>
      <c r="P15" s="64">
        <f>IF(females!AC21&gt;0,females!AC21,"")</f>
        <v>12.854030501089325</v>
      </c>
      <c r="Q15" s="64">
        <f>IF(females!AC24&gt;0,females!AC24,"")</f>
        <v>48.583877995642702</v>
      </c>
      <c r="R15" s="64">
        <f>IF(females!AC25&gt;0,females!AC25,"")</f>
        <v>32.679738562091501</v>
      </c>
      <c r="S15" s="64">
        <f>IF(females!AC26&gt;0,females!AC26,"")</f>
        <v>13.943355119825709</v>
      </c>
      <c r="T15" s="64">
        <f>IF(females!AC28&gt;0,females!AC28,"")</f>
        <v>47.058823529411768</v>
      </c>
      <c r="U15" s="64">
        <f>IF(females!AC29&gt;0,females!AC29,"")</f>
        <v>31.590413943355124</v>
      </c>
      <c r="V15" s="64">
        <f>IF(females!AC30&gt;0,females!AC30,"")</f>
        <v>16.993464052287582</v>
      </c>
      <c r="W15" s="64" t="str">
        <f>IF(females!AC33&gt;0,females!AC33,"")</f>
        <v/>
      </c>
      <c r="X15" s="64">
        <f>IF(females!AC34&gt;0,females!AC34,"")</f>
        <v>33.769063180827885</v>
      </c>
      <c r="Y15" s="64">
        <f>IF(females!AC35&gt;0,females!AC35,"")</f>
        <v>14.161220043572985</v>
      </c>
      <c r="Z15" s="64">
        <f>IF(females!AC37&gt;0,females!AC37,"")</f>
        <v>48.583877995642702</v>
      </c>
      <c r="AA15" s="64" t="str">
        <f>IF(females!AC38&gt;0,females!AC38,"")</f>
        <v/>
      </c>
      <c r="AB15" s="64">
        <f>IF(females!AC39&gt;0,females!AC39,"")</f>
        <v>17.864923747276688</v>
      </c>
      <c r="AC15" s="64">
        <f>IF(females!AC42&gt;0,females!AC42,"")</f>
        <v>58.169934640522882</v>
      </c>
      <c r="AD15" s="64">
        <f>IF(females!AC43&gt;0,females!AC43,"")</f>
        <v>35.294117647058826</v>
      </c>
      <c r="AE15" s="64">
        <f>IF(females!AC44&gt;0,females!AC44,"")</f>
        <v>14.37908496732026</v>
      </c>
      <c r="AF15" s="64">
        <f>IF(females!AC46&gt;0,females!AC46,"")</f>
        <v>58.169934640522882</v>
      </c>
      <c r="AG15" s="64">
        <f>IF(females!AC47&gt;0,females!AC47,"")</f>
        <v>34.858387799564269</v>
      </c>
      <c r="AH15" s="64">
        <f>IF(females!AC48&gt;0,females!AC48,"")</f>
        <v>17.647058823529413</v>
      </c>
    </row>
    <row r="16" spans="1:34" x14ac:dyDescent="0.2">
      <c r="A16" s="54" t="str">
        <f>'female stats (μm)'!A$2</f>
        <v>Milnesium inceptum</v>
      </c>
      <c r="B16" s="75" t="str">
        <f>'female stats (μm)'!B$2</f>
        <v>BG.058</v>
      </c>
      <c r="C16" s="56" t="str">
        <f>females!AD1</f>
        <v>BG.058.21</v>
      </c>
      <c r="D16" s="63">
        <f>IF(females!AE3&gt;0,females!AE3,"")</f>
        <v>1841.3284132841327</v>
      </c>
      <c r="E16" s="64">
        <f>IF(females!AE4&gt;0,females!AE4,"")</f>
        <v>21.217712177121768</v>
      </c>
      <c r="F16" s="64">
        <f>IF(females!AE5&gt;0,females!AE5,"")</f>
        <v>20.110701107011071</v>
      </c>
      <c r="G16" s="64">
        <f>IF(females!AE8&gt;0,females!AE8,"")</f>
        <v>61.992619926199268</v>
      </c>
      <c r="H16" s="64">
        <f>IF(females!AE9&gt;0,females!AE9,"")</f>
        <v>40.59040590405904</v>
      </c>
      <c r="I16" s="64">
        <f>IF(females!AE10&gt;0,females!AE10,"")</f>
        <v>35.793357933579337</v>
      </c>
      <c r="J16" s="64">
        <f>IF(females!AE11&gt;0,females!AE11,"")</f>
        <v>34.132841328413285</v>
      </c>
      <c r="K16" s="64">
        <f>IF(females!AE15&gt;0,females!AE15,"")</f>
        <v>48.154981549815503</v>
      </c>
      <c r="L16" s="64" t="str">
        <f>IF(females!AE16&gt;0,females!AE16,"")</f>
        <v/>
      </c>
      <c r="M16" s="64" t="str">
        <f>IF(females!AE17&gt;0,females!AE17,"")</f>
        <v/>
      </c>
      <c r="N16" s="64">
        <f>IF(females!AE19&gt;0,females!AE19,"")</f>
        <v>44.833948339483392</v>
      </c>
      <c r="O16" s="64" t="str">
        <f>IF(females!AE20&gt;0,females!AE20,"")</f>
        <v/>
      </c>
      <c r="P16" s="64" t="str">
        <f>IF(females!AE21&gt;0,females!AE21,"")</f>
        <v/>
      </c>
      <c r="Q16" s="64">
        <f>IF(females!AE24&gt;0,females!AE24,"")</f>
        <v>47.601476014760145</v>
      </c>
      <c r="R16" s="64">
        <f>IF(females!AE25&gt;0,females!AE25,"")</f>
        <v>36.162361623616235</v>
      </c>
      <c r="S16" s="64">
        <f>IF(females!AE26&gt;0,females!AE26,"")</f>
        <v>12.361623616236162</v>
      </c>
      <c r="T16" s="64">
        <f>IF(females!AE28&gt;0,females!AE28,"")</f>
        <v>46.863468634686342</v>
      </c>
      <c r="U16" s="64">
        <f>IF(females!AE29&gt;0,females!AE29,"")</f>
        <v>34.870848708487081</v>
      </c>
      <c r="V16" s="64">
        <f>IF(females!AE30&gt;0,females!AE30,"")</f>
        <v>17.158671586715869</v>
      </c>
      <c r="W16" s="64">
        <f>IF(females!AE33&gt;0,females!AE33,"")</f>
        <v>51.107011070110694</v>
      </c>
      <c r="X16" s="64">
        <f>IF(females!AE34&gt;0,females!AE34,"")</f>
        <v>38.560885608856083</v>
      </c>
      <c r="Y16" s="64">
        <f>IF(females!AE35&gt;0,females!AE35,"")</f>
        <v>11.43911439114391</v>
      </c>
      <c r="Z16" s="64" t="str">
        <f>IF(females!AE37&gt;0,females!AE37,"")</f>
        <v/>
      </c>
      <c r="AA16" s="64">
        <f>IF(females!AE38&gt;0,females!AE38,"")</f>
        <v>33.579335793357927</v>
      </c>
      <c r="AB16" s="64">
        <f>IF(females!AE39&gt;0,females!AE39,"")</f>
        <v>16.789667896678964</v>
      </c>
      <c r="AC16" s="64" t="str">
        <f>IF(females!AE42&gt;0,females!AE42,"")</f>
        <v/>
      </c>
      <c r="AD16" s="64">
        <f>IF(females!AE43&gt;0,females!AE43,"")</f>
        <v>44.649446494464939</v>
      </c>
      <c r="AE16" s="64">
        <f>IF(females!AE44&gt;0,females!AE44,"")</f>
        <v>16.051660516605164</v>
      </c>
      <c r="AF16" s="64">
        <f>IF(females!AE46&gt;0,females!AE46,"")</f>
        <v>58.487084870848705</v>
      </c>
      <c r="AG16" s="64">
        <f>IF(females!AE47&gt;0,females!AE47,"")</f>
        <v>38.560885608856083</v>
      </c>
      <c r="AH16" s="64">
        <f>IF(females!AE48&gt;0,females!AE48,"")</f>
        <v>18.265682656826566</v>
      </c>
    </row>
    <row r="17" spans="1:34" x14ac:dyDescent="0.2">
      <c r="A17" s="54" t="str">
        <f>'female stats (μm)'!A$2</f>
        <v>Milnesium inceptum</v>
      </c>
      <c r="B17" s="75" t="str">
        <f>'female stats (μm)'!B$2</f>
        <v>BG.058</v>
      </c>
      <c r="C17" s="56" t="str">
        <f>females!AF1</f>
        <v>BG.058.23</v>
      </c>
      <c r="D17" s="63">
        <f>IF(females!AG3&gt;0,females!AG3,"")</f>
        <v>1625.4901960784314</v>
      </c>
      <c r="E17" s="64">
        <f>IF(females!AG4&gt;0,females!AG4,"")</f>
        <v>20.784313725490193</v>
      </c>
      <c r="F17" s="64">
        <f>IF(females!AG5&gt;0,females!AG5,"")</f>
        <v>18.235294117647062</v>
      </c>
      <c r="G17" s="64">
        <f>IF(females!AG8&gt;0,females!AG8,"")</f>
        <v>64.509803921568619</v>
      </c>
      <c r="H17" s="64">
        <f>IF(females!AG9&gt;0,females!AG9,"")</f>
        <v>35.098039215686271</v>
      </c>
      <c r="I17" s="64">
        <f>IF(females!AG10&gt;0,females!AG10,"")</f>
        <v>28.235294117647058</v>
      </c>
      <c r="J17" s="64">
        <f>IF(females!AG11&gt;0,females!AG11,"")</f>
        <v>28.431372549019606</v>
      </c>
      <c r="K17" s="64">
        <f>IF(females!AG15&gt;0,females!AG15,"")</f>
        <v>44.901960784313722</v>
      </c>
      <c r="L17" s="64" t="str">
        <f>IF(females!AG16&gt;0,females!AG16,"")</f>
        <v/>
      </c>
      <c r="M17" s="64" t="str">
        <f>IF(females!AG17&gt;0,females!AG17,"")</f>
        <v/>
      </c>
      <c r="N17" s="64">
        <f>IF(females!AG19&gt;0,females!AG19,"")</f>
        <v>44.901960784313722</v>
      </c>
      <c r="O17" s="64" t="str">
        <f>IF(females!AG20&gt;0,females!AG20,"")</f>
        <v/>
      </c>
      <c r="P17" s="64" t="str">
        <f>IF(females!AG21&gt;0,females!AG21,"")</f>
        <v/>
      </c>
      <c r="Q17" s="64">
        <f>IF(females!AG24&gt;0,females!AG24,"")</f>
        <v>50.588235294117645</v>
      </c>
      <c r="R17" s="64" t="str">
        <f>IF(females!AG25&gt;0,females!AG25,"")</f>
        <v/>
      </c>
      <c r="S17" s="64" t="str">
        <f>IF(females!AG26&gt;0,females!AG26,"")</f>
        <v/>
      </c>
      <c r="T17" s="64">
        <f>IF(females!AG28&gt;0,females!AG28,"")</f>
        <v>50.196078431372548</v>
      </c>
      <c r="U17" s="64" t="str">
        <f>IF(females!AG29&gt;0,females!AG29,"")</f>
        <v/>
      </c>
      <c r="V17" s="64" t="str">
        <f>IF(females!AG30&gt;0,females!AG30,"")</f>
        <v/>
      </c>
      <c r="W17" s="64" t="str">
        <f>IF(females!AG33&gt;0,females!AG33,"")</f>
        <v/>
      </c>
      <c r="X17" s="64">
        <f>IF(females!AG34&gt;0,females!AG34,"")</f>
        <v>34.313725490196077</v>
      </c>
      <c r="Y17" s="64">
        <f>IF(females!AG35&gt;0,females!AG35,"")</f>
        <v>14.901960784313726</v>
      </c>
      <c r="Z17" s="64">
        <f>IF(females!AG37&gt;0,females!AG37,"")</f>
        <v>49.607843137254903</v>
      </c>
      <c r="AA17" s="64">
        <f>IF(females!AG38&gt;0,females!AG38,"")</f>
        <v>33.725490196078425</v>
      </c>
      <c r="AB17" s="64" t="str">
        <f>IF(females!AG39&gt;0,females!AG39,"")</f>
        <v/>
      </c>
      <c r="AC17" s="64" t="str">
        <f>IF(females!AG42&gt;0,females!AG42,"")</f>
        <v/>
      </c>
      <c r="AD17" s="64" t="str">
        <f>IF(females!AG43&gt;0,females!AG43,"")</f>
        <v/>
      </c>
      <c r="AE17" s="64" t="str">
        <f>IF(females!AG44&gt;0,females!AG44,"")</f>
        <v/>
      </c>
      <c r="AF17" s="64">
        <f>IF(females!AG46&gt;0,females!AG46,"")</f>
        <v>53.333333333333336</v>
      </c>
      <c r="AG17" s="64">
        <f>IF(females!AG47&gt;0,females!AG47,"")</f>
        <v>35.098039215686271</v>
      </c>
      <c r="AH17" s="64" t="str">
        <f>IF(females!AG48&gt;0,females!AG48,"")</f>
        <v/>
      </c>
    </row>
    <row r="18" spans="1:34" x14ac:dyDescent="0.2">
      <c r="A18" s="54" t="str">
        <f>'female stats (μm)'!A$2</f>
        <v>Milnesium inceptum</v>
      </c>
      <c r="B18" s="75" t="str">
        <f>'female stats (μm)'!B$2</f>
        <v>BG.058</v>
      </c>
      <c r="C18" s="56" t="str">
        <f>females!AH1</f>
        <v>BG.058.25</v>
      </c>
      <c r="D18" s="63">
        <f>IF(females!AI3&gt;0,females!AI3,"")</f>
        <v>1621.6216216216214</v>
      </c>
      <c r="E18" s="64">
        <f>IF(females!AI4&gt;0,females!AI4,"")</f>
        <v>20.582120582120584</v>
      </c>
      <c r="F18" s="64">
        <f>IF(females!AI5&gt;0,females!AI5,"")</f>
        <v>17.67151767151767</v>
      </c>
      <c r="G18" s="64">
        <f>IF(females!AI8&gt;0,females!AI8,"")</f>
        <v>66.112266112266113</v>
      </c>
      <c r="H18" s="64">
        <f>IF(females!AI9&gt;0,females!AI9,"")</f>
        <v>35.758835758835758</v>
      </c>
      <c r="I18" s="64">
        <f>IF(females!AI10&gt;0,females!AI10,"")</f>
        <v>34.09563409563409</v>
      </c>
      <c r="J18" s="64">
        <f>IF(females!AI11&gt;0,females!AI11,"")</f>
        <v>34.303534303534299</v>
      </c>
      <c r="K18" s="64">
        <f>IF(females!AI15&gt;0,females!AI15,"")</f>
        <v>44.490644490644485</v>
      </c>
      <c r="L18" s="64">
        <f>IF(females!AI16&gt;0,females!AI16,"")</f>
        <v>35.758835758835758</v>
      </c>
      <c r="M18" s="64">
        <f>IF(females!AI17&gt;0,females!AI17,"")</f>
        <v>11.642411642411641</v>
      </c>
      <c r="N18" s="64">
        <f>IF(females!AI19&gt;0,females!AI19,"")</f>
        <v>44.698544698544694</v>
      </c>
      <c r="O18" s="64">
        <f>IF(females!AI20&gt;0,females!AI20,"")</f>
        <v>33.679833679833678</v>
      </c>
      <c r="P18" s="64">
        <f>IF(females!AI21&gt;0,females!AI21,"")</f>
        <v>16.424116424116423</v>
      </c>
      <c r="Q18" s="64">
        <f>IF(females!AI24&gt;0,females!AI24,"")</f>
        <v>56.756756756756758</v>
      </c>
      <c r="R18" s="64">
        <f>IF(females!AI25&gt;0,females!AI25,"")</f>
        <v>37.42203742203742</v>
      </c>
      <c r="S18" s="64">
        <f>IF(females!AI26&gt;0,females!AI26,"")</f>
        <v>15.800415800415799</v>
      </c>
      <c r="T18" s="64">
        <f>IF(females!AI28&gt;0,females!AI28,"")</f>
        <v>51.975051975051976</v>
      </c>
      <c r="U18" s="64">
        <f>IF(females!AI29&gt;0,females!AI29,"")</f>
        <v>35.13513513513513</v>
      </c>
      <c r="V18" s="64">
        <f>IF(females!AI30&gt;0,females!AI30,"")</f>
        <v>19.958419958419956</v>
      </c>
      <c r="W18" s="64">
        <f>IF(females!AI33&gt;0,females!AI33,"")</f>
        <v>53.222453222453225</v>
      </c>
      <c r="X18" s="64">
        <f>IF(females!AI34&gt;0,females!AI34,"")</f>
        <v>38.46153846153846</v>
      </c>
      <c r="Y18" s="64">
        <f>IF(females!AI35&gt;0,females!AI35,"")</f>
        <v>12.68191268191268</v>
      </c>
      <c r="Z18" s="64">
        <f>IF(females!AI37&gt;0,females!AI37,"")</f>
        <v>51.559251559251564</v>
      </c>
      <c r="AA18" s="64">
        <f>IF(females!AI38&gt;0,females!AI38,"")</f>
        <v>34.927234927234927</v>
      </c>
      <c r="AB18" s="64">
        <f>IF(females!AI39&gt;0,females!AI39,"")</f>
        <v>20.582120582120584</v>
      </c>
      <c r="AC18" s="64">
        <f>IF(females!AI42&gt;0,females!AI42,"")</f>
        <v>63.617463617463621</v>
      </c>
      <c r="AD18" s="64">
        <f>IF(females!AI43&gt;0,females!AI43,"")</f>
        <v>39.5010395010395</v>
      </c>
      <c r="AE18" s="64">
        <f>IF(females!AI44&gt;0,females!AI44,"")</f>
        <v>11.434511434511434</v>
      </c>
      <c r="AF18" s="64">
        <f>IF(females!AI46&gt;0,females!AI46,"")</f>
        <v>57.588357588357589</v>
      </c>
      <c r="AG18" s="64">
        <f>IF(females!AI47&gt;0,females!AI47,"")</f>
        <v>37.006237006237008</v>
      </c>
      <c r="AH18" s="64">
        <f>IF(females!AI48&gt;0,females!AI48,"")</f>
        <v>16.632016632016629</v>
      </c>
    </row>
    <row r="19" spans="1:34" x14ac:dyDescent="0.2">
      <c r="A19" s="54" t="str">
        <f>'female stats (μm)'!A$2</f>
        <v>Milnesium inceptum</v>
      </c>
      <c r="B19" s="75" t="str">
        <f>'female stats (μm)'!B$2</f>
        <v>BG.058</v>
      </c>
      <c r="C19" s="56" t="str">
        <f>females!AJ1</f>
        <v>BG.058.27</v>
      </c>
      <c r="D19" s="63">
        <f>IF(females!AK3&gt;0,females!AK3,"")</f>
        <v>1520.6611570247935</v>
      </c>
      <c r="E19" s="64">
        <f>IF(females!AK4&gt;0,females!AK4,"")</f>
        <v>17.355371900826448</v>
      </c>
      <c r="F19" s="64">
        <f>IF(females!AK5&gt;0,females!AK5,"")</f>
        <v>14.049586776859504</v>
      </c>
      <c r="G19" s="64">
        <f>IF(females!AK8&gt;0,females!AK8,"")</f>
        <v>66.391184573002761</v>
      </c>
      <c r="H19" s="64">
        <f>IF(females!AK9&gt;0,females!AK9,"")</f>
        <v>34.710743801652896</v>
      </c>
      <c r="I19" s="64">
        <f>IF(females!AK10&gt;0,females!AK10,"")</f>
        <v>31.129476584022044</v>
      </c>
      <c r="J19" s="64">
        <f>IF(females!AK11&gt;0,females!AK11,"")</f>
        <v>28.650137741046834</v>
      </c>
      <c r="K19" s="64">
        <f>IF(females!AK15&gt;0,females!AK15,"")</f>
        <v>43.250688705234161</v>
      </c>
      <c r="L19" s="64">
        <f>IF(females!AK16&gt;0,females!AK16,"")</f>
        <v>29.752066115702487</v>
      </c>
      <c r="M19" s="64" t="str">
        <f>IF(females!AK17&gt;0,females!AK17,"")</f>
        <v/>
      </c>
      <c r="N19" s="64">
        <f>IF(females!AK19&gt;0,females!AK19,"")</f>
        <v>42.69972451790634</v>
      </c>
      <c r="O19" s="64">
        <f>IF(females!AK20&gt;0,females!AK20,"")</f>
        <v>29.476584022038566</v>
      </c>
      <c r="P19" s="64">
        <f>IF(females!AK21&gt;0,females!AK21,"")</f>
        <v>13.774104683195592</v>
      </c>
      <c r="Q19" s="64">
        <f>IF(females!AK24&gt;0,females!AK24,"")</f>
        <v>49.035812672176313</v>
      </c>
      <c r="R19" s="64">
        <f>IF(females!AK25&gt;0,females!AK25,"")</f>
        <v>32.231404958677686</v>
      </c>
      <c r="S19" s="64">
        <f>IF(females!AK26&gt;0,females!AK26,"")</f>
        <v>16.528925619834713</v>
      </c>
      <c r="T19" s="64">
        <f>IF(females!AK28&gt;0,females!AK28,"")</f>
        <v>47.658402203856753</v>
      </c>
      <c r="U19" s="64">
        <f>IF(females!AK29&gt;0,females!AK29,"")</f>
        <v>31.404958677685951</v>
      </c>
      <c r="V19" s="64">
        <f>IF(females!AK30&gt;0,females!AK30,"")</f>
        <v>15.977961432506888</v>
      </c>
      <c r="W19" s="64" t="str">
        <f>IF(females!AK33&gt;0,females!AK33,"")</f>
        <v/>
      </c>
      <c r="X19" s="64">
        <f>IF(females!AK34&gt;0,females!AK34,"")</f>
        <v>36.088154269972456</v>
      </c>
      <c r="Y19" s="64" t="str">
        <f>IF(females!AK35&gt;0,females!AK35,"")</f>
        <v/>
      </c>
      <c r="Z19" s="64">
        <f>IF(females!AK37&gt;0,females!AK37,"")</f>
        <v>47.933884297520663</v>
      </c>
      <c r="AA19" s="64" t="str">
        <f>IF(females!AK38&gt;0,females!AK38,"")</f>
        <v/>
      </c>
      <c r="AB19" s="64" t="str">
        <f>IF(females!AK39&gt;0,females!AK39,"")</f>
        <v/>
      </c>
      <c r="AC19" s="64">
        <f>IF(females!AK42&gt;0,females!AK42,"")</f>
        <v>58.126721763085406</v>
      </c>
      <c r="AD19" s="64">
        <f>IF(females!AK43&gt;0,females!AK43,"")</f>
        <v>38.016528925619838</v>
      </c>
      <c r="AE19" s="64">
        <f>IF(females!AK44&gt;0,females!AK44,"")</f>
        <v>11.84573002754821</v>
      </c>
      <c r="AF19" s="64">
        <f>IF(females!AK46&gt;0,females!AK46,"")</f>
        <v>54.545454545454554</v>
      </c>
      <c r="AG19" s="64">
        <f>IF(females!AK47&gt;0,females!AK47,"")</f>
        <v>37.190082644628106</v>
      </c>
      <c r="AH19" s="64">
        <f>IF(females!AK48&gt;0,females!AK48,"")</f>
        <v>19.008264462809919</v>
      </c>
    </row>
    <row r="20" spans="1:34" x14ac:dyDescent="0.2">
      <c r="A20" s="54" t="str">
        <f>'female stats (μm)'!A$2</f>
        <v>Milnesium inceptum</v>
      </c>
      <c r="B20" s="75" t="str">
        <f>'female stats (μm)'!B$2</f>
        <v>BG.058</v>
      </c>
      <c r="C20" s="56" t="str">
        <f>females!AL1</f>
        <v>BG.058.28</v>
      </c>
      <c r="D20" s="63">
        <f>IF(females!AM3&gt;0,females!AM3,"")</f>
        <v>1536</v>
      </c>
      <c r="E20" s="64">
        <f>IF(females!AM4&gt;0,females!AM4,"")</f>
        <v>14.933333333333332</v>
      </c>
      <c r="F20" s="64">
        <f>IF(females!AM5&gt;0,females!AM5,"")</f>
        <v>15.466666666666667</v>
      </c>
      <c r="G20" s="64">
        <f>IF(females!AM8&gt;0,females!AM8,"")</f>
        <v>68</v>
      </c>
      <c r="H20" s="64">
        <f>IF(females!AM9&gt;0,females!AM9,"")</f>
        <v>35.199999999999996</v>
      </c>
      <c r="I20" s="64">
        <f>IF(females!AM10&gt;0,females!AM10,"")</f>
        <v>28.533333333333331</v>
      </c>
      <c r="J20" s="64">
        <f>IF(females!AM11&gt;0,females!AM11,"")</f>
        <v>31.2</v>
      </c>
      <c r="K20" s="64">
        <f>IF(females!AM15&gt;0,females!AM15,"")</f>
        <v>46.13333333333334</v>
      </c>
      <c r="L20" s="64">
        <f>IF(females!AM16&gt;0,females!AM16,"")</f>
        <v>33.333333333333329</v>
      </c>
      <c r="M20" s="64" t="str">
        <f>IF(females!AM17&gt;0,females!AM17,"")</f>
        <v/>
      </c>
      <c r="N20" s="64">
        <f>IF(females!AM19&gt;0,females!AM19,"")</f>
        <v>42.933333333333337</v>
      </c>
      <c r="O20" s="64">
        <f>IF(females!AM20&gt;0,females!AM20,"")</f>
        <v>32</v>
      </c>
      <c r="P20" s="64" t="str">
        <f>IF(females!AM21&gt;0,females!AM21,"")</f>
        <v/>
      </c>
      <c r="Q20" s="64">
        <f>IF(females!AM24&gt;0,females!AM24,"")</f>
        <v>52.533333333333331</v>
      </c>
      <c r="R20" s="64">
        <f>IF(females!AM25&gt;0,females!AM25,"")</f>
        <v>37.6</v>
      </c>
      <c r="S20" s="64">
        <f>IF(females!AM26&gt;0,females!AM26,"")</f>
        <v>13.066666666666668</v>
      </c>
      <c r="T20" s="64">
        <f>IF(females!AM28&gt;0,females!AM28,"")</f>
        <v>52.533333333333331</v>
      </c>
      <c r="U20" s="64" t="str">
        <f>IF(females!AM29&gt;0,females!AM29,"")</f>
        <v/>
      </c>
      <c r="V20" s="64">
        <f>IF(females!AM30&gt;0,females!AM30,"")</f>
        <v>18.133333333333333</v>
      </c>
      <c r="W20" s="64">
        <f>IF(females!AM33&gt;0,females!AM33,"")</f>
        <v>53.86666666666666</v>
      </c>
      <c r="X20" s="64">
        <f>IF(females!AM34&gt;0,females!AM34,"")</f>
        <v>39.199999999999996</v>
      </c>
      <c r="Y20" s="64" t="str">
        <f>IF(females!AM35&gt;0,females!AM35,"")</f>
        <v/>
      </c>
      <c r="Z20" s="64">
        <f>IF(females!AM37&gt;0,females!AM37,"")</f>
        <v>50.133333333333333</v>
      </c>
      <c r="AA20" s="64" t="str">
        <f>IF(females!AM38&gt;0,females!AM38,"")</f>
        <v/>
      </c>
      <c r="AB20" s="64" t="str">
        <f>IF(females!AM39&gt;0,females!AM39,"")</f>
        <v/>
      </c>
      <c r="AC20" s="64">
        <f>IF(females!AM42&gt;0,females!AM42,"")</f>
        <v>60.533333333333331</v>
      </c>
      <c r="AD20" s="64">
        <f>IF(females!AM43&gt;0,females!AM43,"")</f>
        <v>40.800000000000004</v>
      </c>
      <c r="AE20" s="64">
        <f>IF(females!AM44&gt;0,females!AM44,"")</f>
        <v>12.8</v>
      </c>
      <c r="AF20" s="64">
        <f>IF(females!AM46&gt;0,females!AM46,"")</f>
        <v>57.866666666666667</v>
      </c>
      <c r="AG20" s="64">
        <f>IF(females!AM47&gt;0,females!AM47,"")</f>
        <v>37.866666666666667</v>
      </c>
      <c r="AH20" s="64">
        <f>IF(females!AM48&gt;0,females!AM48,"")</f>
        <v>13.599999999999998</v>
      </c>
    </row>
    <row r="21" spans="1:34" x14ac:dyDescent="0.2">
      <c r="A21" s="54" t="str">
        <f>'female stats (μm)'!A$2</f>
        <v>Milnesium inceptum</v>
      </c>
      <c r="B21" s="75" t="str">
        <f>'female stats (μm)'!B$2</f>
        <v>BG.058</v>
      </c>
      <c r="C21" s="56" t="str">
        <f>females!AN1</f>
        <v>BG.058.29</v>
      </c>
      <c r="D21" s="63">
        <f>IF(females!AO3&gt;0,females!AO3,"")</f>
        <v>1350.1805054151625</v>
      </c>
      <c r="E21" s="64" t="str">
        <f>IF(females!AO4&gt;0,females!AO4,"")</f>
        <v/>
      </c>
      <c r="F21" s="64" t="str">
        <f>IF(females!AO5&gt;0,females!AO5,"")</f>
        <v/>
      </c>
      <c r="G21" s="64">
        <f>IF(females!AO8&gt;0,females!AO8,"")</f>
        <v>68.231046931407931</v>
      </c>
      <c r="H21" s="64">
        <f>IF(females!AO9&gt;0,females!AO9,"")</f>
        <v>31.407942238267143</v>
      </c>
      <c r="I21" s="64">
        <f>IF(females!AO10&gt;0,females!AO10,"")</f>
        <v>27.797833935018051</v>
      </c>
      <c r="J21" s="64">
        <f>IF(females!AO11&gt;0,females!AO11,"")</f>
        <v>31.046931407942235</v>
      </c>
      <c r="K21" s="64" t="str">
        <f>IF(females!AO15&gt;0,females!AO15,"")</f>
        <v/>
      </c>
      <c r="L21" s="64">
        <f>IF(females!AO16&gt;0,females!AO16,"")</f>
        <v>31.407942238267143</v>
      </c>
      <c r="M21" s="64">
        <f>IF(females!AO17&gt;0,females!AO17,"")</f>
        <v>14.440433212996389</v>
      </c>
      <c r="N21" s="64">
        <f>IF(females!AO19&gt;0,females!AO19,"")</f>
        <v>44.04332129963899</v>
      </c>
      <c r="O21" s="64">
        <f>IF(females!AO20&gt;0,females!AO20,"")</f>
        <v>32.129963898916969</v>
      </c>
      <c r="P21" s="64">
        <f>IF(females!AO21&gt;0,females!AO21,"")</f>
        <v>10.830324909747292</v>
      </c>
      <c r="Q21" s="64">
        <f>IF(females!AO24&gt;0,females!AO24,"")</f>
        <v>44.765342960288812</v>
      </c>
      <c r="R21" s="64">
        <f>IF(females!AO25&gt;0,females!AO25,"")</f>
        <v>32.851985559566785</v>
      </c>
      <c r="S21" s="64" t="str">
        <f>IF(females!AO26&gt;0,females!AO26,"")</f>
        <v/>
      </c>
      <c r="T21" s="64">
        <f>IF(females!AO28&gt;0,females!AO28,"")</f>
        <v>42.238267148014444</v>
      </c>
      <c r="U21" s="64">
        <f>IF(females!AO29&gt;0,females!AO29,"")</f>
        <v>32.490974729241877</v>
      </c>
      <c r="V21" s="64" t="str">
        <f>IF(females!AO30&gt;0,females!AO30,"")</f>
        <v/>
      </c>
      <c r="W21" s="64">
        <f>IF(females!AO33&gt;0,females!AO33,"")</f>
        <v>49.81949458483755</v>
      </c>
      <c r="X21" s="64">
        <f>IF(females!AO34&gt;0,females!AO34,"")</f>
        <v>31.768953068592058</v>
      </c>
      <c r="Y21" s="64" t="str">
        <f>IF(females!AO35&gt;0,females!AO35,"")</f>
        <v/>
      </c>
      <c r="Z21" s="64" t="str">
        <f>IF(females!AO37&gt;0,females!AO37,"")</f>
        <v/>
      </c>
      <c r="AA21" s="64">
        <f>IF(females!AO38&gt;0,females!AO38,"")</f>
        <v>32.851985559566785</v>
      </c>
      <c r="AB21" s="64" t="str">
        <f>IF(females!AO39&gt;0,females!AO39,"")</f>
        <v/>
      </c>
      <c r="AC21" s="64" t="str">
        <f>IF(females!AO42&gt;0,females!AO42,"")</f>
        <v/>
      </c>
      <c r="AD21" s="64" t="str">
        <f>IF(females!AO43&gt;0,females!AO43,"")</f>
        <v/>
      </c>
      <c r="AE21" s="64" t="str">
        <f>IF(females!AO44&gt;0,females!AO44,"")</f>
        <v/>
      </c>
      <c r="AF21" s="64" t="str">
        <f>IF(females!AO46&gt;0,females!AO46,"")</f>
        <v/>
      </c>
      <c r="AG21" s="64" t="str">
        <f>IF(females!AO47&gt;0,females!AO47,"")</f>
        <v/>
      </c>
      <c r="AH21" s="64" t="str">
        <f>IF(females!AO48&gt;0,females!AO48,"")</f>
        <v/>
      </c>
    </row>
    <row r="22" spans="1:34" x14ac:dyDescent="0.2">
      <c r="A22" s="54" t="str">
        <f>'female stats (μm)'!A$2</f>
        <v>Milnesium inceptum</v>
      </c>
      <c r="B22" s="75" t="str">
        <f>'female stats (μm)'!B$2</f>
        <v>BG.058</v>
      </c>
      <c r="C22" s="56" t="str">
        <f>females!AP1</f>
        <v>BG.058.34</v>
      </c>
      <c r="D22" s="63">
        <f>IF(females!AQ3&gt;0,females!AQ3,"")</f>
        <v>1478.2608695652175</v>
      </c>
      <c r="E22" s="64" t="str">
        <f>IF(females!AQ4&gt;0,females!AQ4,"")</f>
        <v/>
      </c>
      <c r="F22" s="64">
        <f>IF(females!AQ5&gt;0,females!AQ5,"")</f>
        <v>16.847826086956523</v>
      </c>
      <c r="G22" s="64">
        <f>IF(females!AQ8&gt;0,females!AQ8,"")</f>
        <v>66.032608695652186</v>
      </c>
      <c r="H22" s="64">
        <f>IF(females!AQ9&gt;0,females!AQ9,"")</f>
        <v>28.532608695652179</v>
      </c>
      <c r="I22" s="64">
        <f>IF(females!AQ10&gt;0,females!AQ10,"")</f>
        <v>25.815217391304351</v>
      </c>
      <c r="J22" s="64">
        <f>IF(females!AQ11&gt;0,females!AQ11,"")</f>
        <v>26.086956521739129</v>
      </c>
      <c r="K22" s="64">
        <f>IF(females!AQ15&gt;0,females!AQ15,"")</f>
        <v>39.130434782608695</v>
      </c>
      <c r="L22" s="64">
        <f>IF(females!AQ16&gt;0,females!AQ16,"")</f>
        <v>30.978260869565222</v>
      </c>
      <c r="M22" s="64">
        <f>IF(females!AQ17&gt;0,females!AQ17,"")</f>
        <v>10.326086956521738</v>
      </c>
      <c r="N22" s="64">
        <f>IF(females!AQ19&gt;0,females!AQ19,"")</f>
        <v>38.858695652173921</v>
      </c>
      <c r="O22" s="64">
        <f>IF(females!AQ20&gt;0,females!AQ20,"")</f>
        <v>29.891304347826093</v>
      </c>
      <c r="P22" s="64">
        <f>IF(females!AQ21&gt;0,females!AQ21,"")</f>
        <v>12.228260869565219</v>
      </c>
      <c r="Q22" s="64">
        <f>IF(females!AQ24&gt;0,females!AQ24,"")</f>
        <v>44.021739130434781</v>
      </c>
      <c r="R22" s="64">
        <f>IF(females!AQ25&gt;0,females!AQ25,"")</f>
        <v>31.793478260869566</v>
      </c>
      <c r="S22" s="64">
        <f>IF(females!AQ26&gt;0,females!AQ26,"")</f>
        <v>10.054347826086959</v>
      </c>
      <c r="T22" s="64">
        <f>IF(females!AQ28&gt;0,females!AQ28,"")</f>
        <v>42.391304347826093</v>
      </c>
      <c r="U22" s="64">
        <f>IF(females!AQ29&gt;0,females!AQ29,"")</f>
        <v>32.336956521739133</v>
      </c>
      <c r="V22" s="64">
        <f>IF(females!AQ30&gt;0,females!AQ30,"")</f>
        <v>16.032608695652176</v>
      </c>
      <c r="W22" s="64">
        <f>IF(females!AQ33&gt;0,females!AQ33,"")</f>
        <v>44.021739130434781</v>
      </c>
      <c r="X22" s="64">
        <f>IF(females!AQ34&gt;0,females!AQ34,"")</f>
        <v>32.336956521739133</v>
      </c>
      <c r="Y22" s="64">
        <f>IF(females!AQ35&gt;0,females!AQ35,"")</f>
        <v>9.2391304347826093</v>
      </c>
      <c r="Z22" s="64">
        <f>IF(females!AQ37&gt;0,females!AQ37,"")</f>
        <v>43.478260869565219</v>
      </c>
      <c r="AA22" s="64" t="str">
        <f>IF(females!AQ38&gt;0,females!AQ38,"")</f>
        <v/>
      </c>
      <c r="AB22" s="64">
        <f>IF(females!AQ39&gt;0,females!AQ39,"")</f>
        <v>15.489130434782611</v>
      </c>
      <c r="AC22" s="64">
        <f>IF(females!AQ42&gt;0,females!AQ42,"")</f>
        <v>52.445652173913047</v>
      </c>
      <c r="AD22" s="64">
        <f>IF(females!AQ43&gt;0,females!AQ43,"")</f>
        <v>36.141304347826093</v>
      </c>
      <c r="AE22" s="64">
        <f>IF(females!AQ44&gt;0,females!AQ44,"")</f>
        <v>12.228260869565219</v>
      </c>
      <c r="AF22" s="64">
        <f>IF(females!AQ46&gt;0,females!AQ46,"")</f>
        <v>52.173913043478258</v>
      </c>
      <c r="AG22" s="64">
        <f>IF(females!AQ47&gt;0,females!AQ47,"")</f>
        <v>34.510869565217398</v>
      </c>
      <c r="AH22" s="64">
        <f>IF(females!AQ48&gt;0,females!AQ48,"")</f>
        <v>19.565217391304348</v>
      </c>
    </row>
    <row r="23" spans="1:34" x14ac:dyDescent="0.2">
      <c r="A23" s="54" t="str">
        <f>'female stats (μm)'!A$2</f>
        <v>Milnesium inceptum</v>
      </c>
      <c r="B23" s="75" t="str">
        <f>'female stats (μm)'!B$2</f>
        <v>BG.058</v>
      </c>
      <c r="C23" s="56" t="str">
        <f>females!AR1</f>
        <v>BG.058.47</v>
      </c>
      <c r="D23" s="63">
        <f>IF(females!AS3&gt;0,females!AS3,"")</f>
        <v>1523.19587628866</v>
      </c>
      <c r="E23" s="64">
        <f>IF(females!AS4&gt;0,females!AS4,"")</f>
        <v>16.75257731958763</v>
      </c>
      <c r="F23" s="64">
        <f>IF(females!AS5&gt;0,females!AS5,"")</f>
        <v>16.494845360824744</v>
      </c>
      <c r="G23" s="64">
        <f>IF(females!AS8&gt;0,females!AS8,"")</f>
        <v>64.948453608247419</v>
      </c>
      <c r="H23" s="64">
        <f>IF(females!AS9&gt;0,females!AS9,"")</f>
        <v>36.597938144329902</v>
      </c>
      <c r="I23" s="64">
        <f>IF(females!AS10&gt;0,females!AS10,"")</f>
        <v>26.288659793814436</v>
      </c>
      <c r="J23" s="64">
        <f>IF(females!AS11&gt;0,females!AS11,"")</f>
        <v>27.061855670103096</v>
      </c>
      <c r="K23" s="64">
        <f>IF(females!AS15&gt;0,females!AS15,"")</f>
        <v>40.979381443298976</v>
      </c>
      <c r="L23" s="64">
        <f>IF(females!AS16&gt;0,females!AS16,"")</f>
        <v>31.443298969072163</v>
      </c>
      <c r="M23" s="64">
        <f>IF(females!AS17&gt;0,females!AS17,"")</f>
        <v>13.659793814432991</v>
      </c>
      <c r="N23" s="64">
        <f>IF(females!AS19&gt;0,females!AS19,"")</f>
        <v>39.948453608247426</v>
      </c>
      <c r="O23" s="64">
        <f>IF(females!AS20&gt;0,females!AS20,"")</f>
        <v>30.927835051546392</v>
      </c>
      <c r="P23" s="64">
        <f>IF(females!AS21&gt;0,females!AS21,"")</f>
        <v>13.659793814432991</v>
      </c>
      <c r="Q23" s="64">
        <f>IF(females!AS24&gt;0,females!AS24,"")</f>
        <v>51.030927835051557</v>
      </c>
      <c r="R23" s="64">
        <f>IF(females!AS25&gt;0,females!AS25,"")</f>
        <v>32.47422680412371</v>
      </c>
      <c r="S23" s="64" t="str">
        <f>IF(females!AS26&gt;0,females!AS26,"")</f>
        <v/>
      </c>
      <c r="T23" s="64">
        <f>IF(females!AS28&gt;0,females!AS28,"")</f>
        <v>47.938144329896915</v>
      </c>
      <c r="U23" s="64">
        <f>IF(females!AS29&gt;0,females!AS29,"")</f>
        <v>31.701030927835056</v>
      </c>
      <c r="V23" s="64" t="str">
        <f>IF(females!AS30&gt;0,females!AS30,"")</f>
        <v/>
      </c>
      <c r="W23" s="64">
        <f>IF(females!AS33&gt;0,females!AS33,"")</f>
        <v>48.969072164948457</v>
      </c>
      <c r="X23" s="64">
        <f>IF(females!AS34&gt;0,females!AS34,"")</f>
        <v>34.536082474226809</v>
      </c>
      <c r="Y23" s="64" t="str">
        <f>IF(females!AS35&gt;0,females!AS35,"")</f>
        <v/>
      </c>
      <c r="Z23" s="64">
        <f>IF(females!AS37&gt;0,females!AS37,"")</f>
        <v>47.164948453608254</v>
      </c>
      <c r="AA23" s="64" t="str">
        <f>IF(females!AS38&gt;0,females!AS38,"")</f>
        <v/>
      </c>
      <c r="AB23" s="64" t="str">
        <f>IF(females!AS39&gt;0,females!AS39,"")</f>
        <v/>
      </c>
      <c r="AC23" s="64">
        <f>IF(females!AS42&gt;0,females!AS42,"")</f>
        <v>57.216494845360835</v>
      </c>
      <c r="AD23" s="64">
        <f>IF(females!AS43&gt;0,females!AS43,"")</f>
        <v>37.371134020618555</v>
      </c>
      <c r="AE23" s="64" t="str">
        <f>IF(females!AS44&gt;0,females!AS44,"")</f>
        <v/>
      </c>
      <c r="AF23" s="64">
        <f>IF(females!AS46&gt;0,females!AS46,"")</f>
        <v>54.123711340206192</v>
      </c>
      <c r="AG23" s="64">
        <f>IF(females!AS47&gt;0,females!AS47,"")</f>
        <v>34.793814432989691</v>
      </c>
      <c r="AH23" s="64">
        <f>IF(females!AS48&gt;0,females!AS48,"")</f>
        <v>18.556701030927837</v>
      </c>
    </row>
    <row r="24" spans="1:34" x14ac:dyDescent="0.2">
      <c r="A24" s="54" t="str">
        <f>'female stats (μm)'!A$2</f>
        <v>Milnesium inceptum</v>
      </c>
      <c r="B24" s="75" t="str">
        <f>'female stats (μm)'!B$2</f>
        <v>BG.058</v>
      </c>
      <c r="C24" s="56" t="str">
        <f>females!AT1</f>
        <v>BG.058.39</v>
      </c>
      <c r="D24" s="63">
        <f>IF(females!AU3&gt;0,females!AU3,"")</f>
        <v>1763.3451957295374</v>
      </c>
      <c r="E24" s="64">
        <f>IF(females!AU4&gt;0,females!AU4,"")</f>
        <v>18.149466192170816</v>
      </c>
      <c r="F24" s="64">
        <f>IF(females!AU5&gt;0,females!AU5,"")</f>
        <v>17.793594306049819</v>
      </c>
      <c r="G24" s="64">
        <f>IF(females!AU8&gt;0,females!AU8,"")</f>
        <v>64.768683274021342</v>
      </c>
      <c r="H24" s="64">
        <f>IF(females!AU9&gt;0,females!AU9,"")</f>
        <v>39.5017793594306</v>
      </c>
      <c r="I24" s="64">
        <f>IF(females!AU10&gt;0,females!AU10,"")</f>
        <v>37.722419928825616</v>
      </c>
      <c r="J24" s="64">
        <f>IF(females!AU11&gt;0,females!AU11,"")</f>
        <v>39.32384341637011</v>
      </c>
      <c r="K24" s="64">
        <f>IF(females!AU15&gt;0,females!AU15,"")</f>
        <v>45.017793594306049</v>
      </c>
      <c r="L24" s="64">
        <f>IF(females!AU16&gt;0,females!AU16,"")</f>
        <v>33.096085409252666</v>
      </c>
      <c r="M24" s="64" t="str">
        <f>IF(females!AU17&gt;0,females!AU17,"")</f>
        <v/>
      </c>
      <c r="N24" s="64">
        <f>IF(females!AU19&gt;0,females!AU19,"")</f>
        <v>43.95017793594306</v>
      </c>
      <c r="O24" s="64">
        <f>IF(females!AU20&gt;0,females!AU20,"")</f>
        <v>32.918149466192169</v>
      </c>
      <c r="P24" s="64">
        <f>IF(females!AU21&gt;0,females!AU21,"")</f>
        <v>12.277580071174377</v>
      </c>
      <c r="Q24" s="64">
        <f>IF(females!AU24&gt;0,females!AU24,"")</f>
        <v>49.822064056939496</v>
      </c>
      <c r="R24" s="64">
        <f>IF(females!AU25&gt;0,females!AU25,"")</f>
        <v>34.87544483985765</v>
      </c>
      <c r="S24" s="64" t="str">
        <f>IF(females!AU26&gt;0,females!AU26,"")</f>
        <v/>
      </c>
      <c r="T24" s="64">
        <f>IF(females!AU28&gt;0,females!AU28,"")</f>
        <v>49.110320284697508</v>
      </c>
      <c r="U24" s="64">
        <f>IF(females!AU29&gt;0,females!AU29,"")</f>
        <v>33.274021352313163</v>
      </c>
      <c r="V24" s="64">
        <f>IF(females!AU30&gt;0,females!AU30,"")</f>
        <v>15.302491103202845</v>
      </c>
      <c r="W24" s="64">
        <f>IF(females!AU33&gt;0,females!AU33,"")</f>
        <v>48.220640569395016</v>
      </c>
      <c r="X24" s="64">
        <f>IF(females!AU34&gt;0,females!AU34,"")</f>
        <v>34.697508896797153</v>
      </c>
      <c r="Y24" s="64">
        <f>IF(females!AU35&gt;0,females!AU35,"")</f>
        <v>12.98932384341637</v>
      </c>
      <c r="Z24" s="64">
        <f>IF(females!AU37&gt;0,females!AU37,"")</f>
        <v>45.017793594306049</v>
      </c>
      <c r="AA24" s="64">
        <f>IF(females!AU38&gt;0,females!AU38,"")</f>
        <v>35.765124555160142</v>
      </c>
      <c r="AB24" s="64">
        <f>IF(females!AU39&gt;0,females!AU39,"")</f>
        <v>18.683274021352311</v>
      </c>
      <c r="AC24" s="64">
        <f>IF(females!AU42&gt;0,females!AU42,"")</f>
        <v>55.160142348754448</v>
      </c>
      <c r="AD24" s="64">
        <f>IF(females!AU43&gt;0,females!AU43,"")</f>
        <v>36.476868327402137</v>
      </c>
      <c r="AE24" s="64">
        <f>IF(females!AU44&gt;0,females!AU44,"")</f>
        <v>15.124555160142346</v>
      </c>
      <c r="AF24" s="64">
        <f>IF(females!AU46&gt;0,females!AU46,"")</f>
        <v>51.957295373665481</v>
      </c>
      <c r="AG24" s="64">
        <f>IF(females!AU47&gt;0,females!AU47,"")</f>
        <v>37.188612099644125</v>
      </c>
      <c r="AH24" s="64">
        <f>IF(females!AU48&gt;0,females!AU48,"")</f>
        <v>18.149466192170816</v>
      </c>
    </row>
    <row r="25" spans="1:34" x14ac:dyDescent="0.2">
      <c r="A25" s="54" t="str">
        <f>'female stats (μm)'!A$2</f>
        <v>Milnesium inceptum</v>
      </c>
      <c r="B25" s="75" t="str">
        <f>'female stats (μm)'!B$2</f>
        <v>BG.058</v>
      </c>
      <c r="C25" s="56" t="str">
        <f>females!AV1</f>
        <v>BG.058.40</v>
      </c>
      <c r="D25" s="63">
        <f>IF(females!AW3&gt;0,females!AW3,"")</f>
        <v>1461.5384615384614</v>
      </c>
      <c r="E25" s="64">
        <f>IF(females!AW4&gt;0,females!AW4,"")</f>
        <v>17.094017094017094</v>
      </c>
      <c r="F25" s="64">
        <f>IF(females!AW5&gt;0,females!AW5,"")</f>
        <v>14.529914529914528</v>
      </c>
      <c r="G25" s="64">
        <f>IF(females!AW8&gt;0,females!AW8,"")</f>
        <v>66.666666666666657</v>
      </c>
      <c r="H25" s="64">
        <f>IF(females!AW9&gt;0,females!AW9,"")</f>
        <v>33.048433048433047</v>
      </c>
      <c r="I25" s="64">
        <f>IF(females!AW10&gt;0,females!AW10,"")</f>
        <v>26.495726495726498</v>
      </c>
      <c r="J25" s="64">
        <f>IF(females!AW11&gt;0,females!AW11,"")</f>
        <v>28.205128205128204</v>
      </c>
      <c r="K25" s="64">
        <f>IF(females!AW15&gt;0,females!AW15,"")</f>
        <v>39.316239316239319</v>
      </c>
      <c r="L25" s="64">
        <f>IF(females!AW16&gt;0,females!AW16,"")</f>
        <v>31.054131054131052</v>
      </c>
      <c r="M25" s="64" t="str">
        <f>IF(females!AW17&gt;0,females!AW17,"")</f>
        <v/>
      </c>
      <c r="N25" s="64">
        <f>IF(females!AW19&gt;0,females!AW19,"")</f>
        <v>39.886039886039889</v>
      </c>
      <c r="O25" s="64">
        <f>IF(females!AW20&gt;0,females!AW20,"")</f>
        <v>29.059829059829056</v>
      </c>
      <c r="P25" s="64" t="str">
        <f>IF(females!AW21&gt;0,females!AW21,"")</f>
        <v/>
      </c>
      <c r="Q25" s="64">
        <f>IF(females!AW24&gt;0,females!AW24,"")</f>
        <v>41.025641025641022</v>
      </c>
      <c r="R25" s="64">
        <f>IF(females!AW25&gt;0,females!AW25,"")</f>
        <v>30.76923076923077</v>
      </c>
      <c r="S25" s="64" t="str">
        <f>IF(females!AW26&gt;0,females!AW26,"")</f>
        <v/>
      </c>
      <c r="T25" s="64">
        <f>IF(females!AW28&gt;0,females!AW28,"")</f>
        <v>39.316239316239319</v>
      </c>
      <c r="U25" s="64">
        <f>IF(females!AW29&gt;0,females!AW29,"")</f>
        <v>30.76923076923077</v>
      </c>
      <c r="V25" s="64">
        <f>IF(females!AW30&gt;0,females!AW30,"")</f>
        <v>17.663817663817664</v>
      </c>
      <c r="W25" s="64">
        <f>IF(females!AW33&gt;0,females!AW33,"")</f>
        <v>39.03133903133903</v>
      </c>
      <c r="X25" s="64">
        <f>IF(females!AW34&gt;0,females!AW34,"")</f>
        <v>33.903133903133906</v>
      </c>
      <c r="Y25" s="64">
        <f>IF(females!AW35&gt;0,females!AW35,"")</f>
        <v>9.9715099715099722</v>
      </c>
      <c r="Z25" s="64">
        <f>IF(females!AW37&gt;0,females!AW37,"")</f>
        <v>38.746438746438741</v>
      </c>
      <c r="AA25" s="64">
        <f>IF(females!AW38&gt;0,females!AW38,"")</f>
        <v>33.333333333333329</v>
      </c>
      <c r="AB25" s="64">
        <f>IF(females!AW39&gt;0,females!AW39,"")</f>
        <v>15.954415954415952</v>
      </c>
      <c r="AC25" s="64" t="str">
        <f>IF(females!AW42&gt;0,females!AW42,"")</f>
        <v/>
      </c>
      <c r="AD25" s="64">
        <f>IF(females!AW43&gt;0,females!AW43,"")</f>
        <v>36.182336182336179</v>
      </c>
      <c r="AE25" s="64">
        <f>IF(females!AW44&gt;0,females!AW44,"")</f>
        <v>11.680911680911679</v>
      </c>
      <c r="AF25" s="64">
        <f>IF(females!AW46&gt;0,females!AW46,"")</f>
        <v>51.566951566951566</v>
      </c>
      <c r="AG25" s="64">
        <f>IF(females!AW47&gt;0,females!AW47,"")</f>
        <v>34.188034188034187</v>
      </c>
      <c r="AH25" s="64">
        <f>IF(females!AW48&gt;0,females!AW48,"")</f>
        <v>20.512820512820511</v>
      </c>
    </row>
    <row r="26" spans="1:34" s="100" customFormat="1" x14ac:dyDescent="0.2">
      <c r="A26" s="97"/>
      <c r="B26" s="98"/>
      <c r="C26" s="9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AS33"/>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28515625" style="134" bestFit="1" customWidth="1"/>
    <col min="2" max="2" width="16.85546875" style="76" customWidth="1"/>
    <col min="3" max="3" width="9.140625" style="49"/>
    <col min="4" max="4" width="9.140625" style="48" customWidth="1"/>
    <col min="5" max="44" width="9.140625" style="48"/>
    <col min="45" max="45" width="9.140625" style="48" customWidth="1"/>
    <col min="46" max="16384" width="9.140625" style="48"/>
  </cols>
  <sheetData>
    <row r="1" spans="1:45" ht="76.5" x14ac:dyDescent="0.2">
      <c r="A1" s="132" t="s">
        <v>54</v>
      </c>
      <c r="B1" s="77" t="s">
        <v>55</v>
      </c>
      <c r="C1" s="55" t="s">
        <v>45</v>
      </c>
      <c r="D1" s="72" t="s">
        <v>11</v>
      </c>
      <c r="E1" s="72" t="s">
        <v>12</v>
      </c>
      <c r="F1" s="72" t="s">
        <v>13</v>
      </c>
      <c r="G1" s="73" t="s">
        <v>38</v>
      </c>
      <c r="H1" s="73" t="s">
        <v>39</v>
      </c>
      <c r="I1" s="73" t="s">
        <v>89</v>
      </c>
      <c r="J1" s="73" t="s">
        <v>41</v>
      </c>
      <c r="K1" s="73" t="s">
        <v>42</v>
      </c>
      <c r="L1" s="73" t="s">
        <v>43</v>
      </c>
      <c r="M1" s="73" t="s">
        <v>44</v>
      </c>
      <c r="N1" s="73" t="s">
        <v>56</v>
      </c>
      <c r="O1" s="73" t="s">
        <v>57</v>
      </c>
      <c r="P1" s="73" t="s">
        <v>58</v>
      </c>
      <c r="Q1" s="73" t="s">
        <v>90</v>
      </c>
      <c r="R1" s="73" t="s">
        <v>59</v>
      </c>
      <c r="S1" s="73" t="s">
        <v>60</v>
      </c>
      <c r="T1" s="73" t="s">
        <v>61</v>
      </c>
      <c r="U1" s="73" t="s">
        <v>93</v>
      </c>
      <c r="V1" s="73" t="s">
        <v>62</v>
      </c>
      <c r="W1" s="73" t="s">
        <v>63</v>
      </c>
      <c r="X1" s="73" t="s">
        <v>64</v>
      </c>
      <c r="Y1" s="73" t="s">
        <v>92</v>
      </c>
      <c r="Z1" s="73" t="s">
        <v>65</v>
      </c>
      <c r="AA1" s="73" t="s">
        <v>66</v>
      </c>
      <c r="AB1" s="73" t="s">
        <v>67</v>
      </c>
      <c r="AC1" s="73" t="s">
        <v>94</v>
      </c>
      <c r="AD1" s="73" t="s">
        <v>68</v>
      </c>
      <c r="AE1" s="73" t="s">
        <v>69</v>
      </c>
      <c r="AF1" s="73" t="s">
        <v>70</v>
      </c>
      <c r="AG1" s="73" t="s">
        <v>91</v>
      </c>
      <c r="AH1" s="73" t="s">
        <v>71</v>
      </c>
      <c r="AI1" s="73" t="s">
        <v>72</v>
      </c>
      <c r="AJ1" s="73" t="s">
        <v>73</v>
      </c>
      <c r="AK1" s="73" t="s">
        <v>95</v>
      </c>
      <c r="AL1" s="73" t="s">
        <v>74</v>
      </c>
      <c r="AM1" s="73" t="s">
        <v>75</v>
      </c>
      <c r="AN1" s="73" t="s">
        <v>76</v>
      </c>
      <c r="AO1" s="73" t="s">
        <v>96</v>
      </c>
      <c r="AP1" s="73" t="s">
        <v>77</v>
      </c>
      <c r="AQ1" s="73" t="s">
        <v>78</v>
      </c>
      <c r="AR1" s="73" t="s">
        <v>79</v>
      </c>
      <c r="AS1" s="73" t="s">
        <v>97</v>
      </c>
    </row>
    <row r="2" spans="1:45" x14ac:dyDescent="0.2">
      <c r="A2" s="132" t="str">
        <f>'female stats (μm)'!A$2</f>
        <v>Milnesium inceptum</v>
      </c>
      <c r="B2" s="75" t="str">
        <f>'female stats (μm)'!B$2</f>
        <v>BG.058</v>
      </c>
      <c r="C2" s="56" t="str">
        <f>males!B1</f>
        <v>1 (HOL)</v>
      </c>
      <c r="D2" s="57" t="str">
        <f>IF(males!B3&gt;0,males!B3,"")</f>
        <v/>
      </c>
      <c r="E2" s="57" t="str">
        <f>IF(males!B4&gt;0,males!B4,"")</f>
        <v/>
      </c>
      <c r="F2" s="58" t="str">
        <f>IF(males!B5&gt;0,males!B5,"")</f>
        <v/>
      </c>
      <c r="G2" s="58" t="str">
        <f>IF(males!B7&gt;0,males!B7,"")</f>
        <v/>
      </c>
      <c r="H2" s="58" t="str">
        <f>IF(males!B8&gt;0,males!B8,"")</f>
        <v/>
      </c>
      <c r="I2" s="58" t="str">
        <f>IF(males!B9&gt;0,males!B9,"")</f>
        <v/>
      </c>
      <c r="J2" s="58" t="str">
        <f>IF(males!B10&gt;0,males!B10,"")</f>
        <v/>
      </c>
      <c r="K2" s="58" t="str">
        <f>IF(males!B11&gt;0,males!B11,"")</f>
        <v/>
      </c>
      <c r="L2" s="60" t="str">
        <f>IF(males!B12&gt;0,males!B12,"")</f>
        <v/>
      </c>
      <c r="M2" s="60" t="str">
        <f>IF(males!B13&gt;0,males!B13,"")</f>
        <v/>
      </c>
      <c r="N2" s="58" t="str">
        <f>IF(males!B15&gt;0,males!B15,"")</f>
        <v/>
      </c>
      <c r="O2" s="58" t="str">
        <f>IF(males!B16&gt;0,males!B16,"")</f>
        <v/>
      </c>
      <c r="P2" s="58" t="str">
        <f>IF(males!B17&gt;0,males!B17,"")</f>
        <v/>
      </c>
      <c r="Q2" s="58" t="str">
        <f>IF(males!B18&gt;0,males!B18,"")</f>
        <v/>
      </c>
      <c r="R2" s="58" t="str">
        <f>IF(males!B19&gt;0,males!B19,"")</f>
        <v/>
      </c>
      <c r="S2" s="58" t="str">
        <f>IF(males!B20&gt;0,males!B20,"")</f>
        <v/>
      </c>
      <c r="T2" s="58" t="str">
        <f>IF(males!B21&gt;0,males!B21,"")</f>
        <v/>
      </c>
      <c r="U2" s="58" t="str">
        <f>IF(males!B22&gt;0,males!B22,"")</f>
        <v/>
      </c>
      <c r="V2" s="58" t="str">
        <f>IF(males!B24&gt;0,males!B24,"")</f>
        <v/>
      </c>
      <c r="W2" s="58" t="str">
        <f>IF(males!B25&gt;0,males!B25,"")</f>
        <v/>
      </c>
      <c r="X2" s="58" t="str">
        <f>IF(males!B26&gt;0,males!B26,"")</f>
        <v/>
      </c>
      <c r="Y2" s="58" t="str">
        <f>IF(males!B27&gt;0,males!B27,"")</f>
        <v/>
      </c>
      <c r="Z2" s="58" t="str">
        <f>IF(males!B28&gt;0,males!B28,"")</f>
        <v/>
      </c>
      <c r="AA2" s="58" t="str">
        <f>IF(males!B29&gt;0,males!B29,"")</f>
        <v/>
      </c>
      <c r="AB2" s="58" t="str">
        <f>IF(males!B30&gt;0,males!B30,"")</f>
        <v/>
      </c>
      <c r="AC2" s="58" t="str">
        <f>IF(males!B31&gt;0,males!B31,"")</f>
        <v/>
      </c>
      <c r="AD2" s="58" t="str">
        <f>IF(males!B33&gt;0,males!B33,"")</f>
        <v/>
      </c>
      <c r="AE2" s="58" t="str">
        <f>IF(males!B34&gt;0,males!B34,"")</f>
        <v/>
      </c>
      <c r="AF2" s="58" t="str">
        <f>IF(males!B35&gt;0,males!B35,"")</f>
        <v/>
      </c>
      <c r="AG2" s="58" t="str">
        <f>IF(males!B36&gt;0,males!B36,"")</f>
        <v/>
      </c>
      <c r="AH2" s="58" t="str">
        <f>IF(males!B37&gt;0,males!B37,"")</f>
        <v/>
      </c>
      <c r="AI2" s="58" t="str">
        <f>IF(males!B38&gt;0,males!B38,"")</f>
        <v/>
      </c>
      <c r="AJ2" s="58" t="str">
        <f>IF(males!B39&gt;0,males!B39,"")</f>
        <v/>
      </c>
      <c r="AK2" s="58" t="str">
        <f>IF(males!B40&gt;0,males!B40,"")</f>
        <v/>
      </c>
      <c r="AL2" s="58" t="str">
        <f>IF(males!B42&gt;0,males!B42,"")</f>
        <v/>
      </c>
      <c r="AM2" s="58" t="str">
        <f>IF(males!B43&gt;0,males!B43,"")</f>
        <v/>
      </c>
      <c r="AN2" s="58" t="str">
        <f>IF(males!B44&gt;0,males!B44,"")</f>
        <v/>
      </c>
      <c r="AO2" s="58" t="str">
        <f>IF(males!B45&gt;0,males!B45,"")</f>
        <v/>
      </c>
      <c r="AP2" s="58" t="str">
        <f>IF(males!B46&gt;0,males!B46,"")</f>
        <v/>
      </c>
      <c r="AQ2" s="58" t="str">
        <f>IF(males!B47&gt;0,males!B47,"")</f>
        <v/>
      </c>
      <c r="AR2" s="58" t="str">
        <f>IF(males!B48&gt;0,males!B48,"")</f>
        <v/>
      </c>
      <c r="AS2" s="96" t="str">
        <f>IF(males!B49&gt;0,males!B49,"")</f>
        <v/>
      </c>
    </row>
    <row r="3" spans="1:45" x14ac:dyDescent="0.2">
      <c r="A3" s="132" t="str">
        <f>'female stats (μm)'!A$2</f>
        <v>Milnesium inceptum</v>
      </c>
      <c r="B3" s="75" t="str">
        <f>'female stats (μm)'!B$2</f>
        <v>BG.058</v>
      </c>
      <c r="C3" s="56">
        <f>males!D1</f>
        <v>2</v>
      </c>
      <c r="D3" s="57" t="str">
        <f>IF(males!D3&gt;0,males!D3,"")</f>
        <v/>
      </c>
      <c r="E3" s="57" t="str">
        <f>IF(males!D4&gt;0,males!D4,"")</f>
        <v/>
      </c>
      <c r="F3" s="59" t="str">
        <f>IF(males!D5&gt;0,males!D5,"")</f>
        <v/>
      </c>
      <c r="G3" s="58" t="str">
        <f>IF(males!D7&gt;0,males!D7,"")</f>
        <v/>
      </c>
      <c r="H3" s="58" t="str">
        <f>IF(males!D8&gt;0,males!D8,"")</f>
        <v/>
      </c>
      <c r="I3" s="58" t="str">
        <f>IF(males!D9&gt;0,males!D9,"")</f>
        <v/>
      </c>
      <c r="J3" s="58" t="str">
        <f>IF(males!D10&gt;0,males!D10,"")</f>
        <v/>
      </c>
      <c r="K3" s="58" t="str">
        <f>IF(males!D11&gt;0,males!D11,"")</f>
        <v/>
      </c>
      <c r="L3" s="60" t="str">
        <f>IF(males!D12&gt;0,males!D12,"")</f>
        <v/>
      </c>
      <c r="M3" s="60" t="str">
        <f>IF(males!D13&gt;0,males!D13,"")</f>
        <v/>
      </c>
      <c r="N3" s="58" t="str">
        <f>IF(males!D15&gt;0,males!D15,"")</f>
        <v/>
      </c>
      <c r="O3" s="58" t="str">
        <f>IF(males!D16&gt;0,males!D16,"")</f>
        <v/>
      </c>
      <c r="P3" s="58" t="str">
        <f>IF(males!D17&gt;0,males!D17,"")</f>
        <v/>
      </c>
      <c r="Q3" s="58" t="str">
        <f>IF(males!D18&gt;0,males!D18,"")</f>
        <v/>
      </c>
      <c r="R3" s="58" t="str">
        <f>IF(males!D19&gt;0,males!D19,"")</f>
        <v/>
      </c>
      <c r="S3" s="58" t="str">
        <f>IF(males!D20&gt;0,males!D20,"")</f>
        <v/>
      </c>
      <c r="T3" s="58" t="str">
        <f>IF(males!D21&gt;0,males!D21,"")</f>
        <v/>
      </c>
      <c r="U3" s="58" t="str">
        <f>IF(males!D22&gt;0,males!D22,"")</f>
        <v/>
      </c>
      <c r="V3" s="58" t="str">
        <f>IF(males!D24&gt;0,males!D24,"")</f>
        <v/>
      </c>
      <c r="W3" s="58" t="str">
        <f>IF(males!D25&gt;0,males!D25,"")</f>
        <v/>
      </c>
      <c r="X3" s="58" t="str">
        <f>IF(males!D26&gt;0,males!D26,"")</f>
        <v/>
      </c>
      <c r="Y3" s="58" t="str">
        <f>IF(males!D27&gt;0,males!D27,"")</f>
        <v/>
      </c>
      <c r="Z3" s="58" t="str">
        <f>IF(males!D28&gt;0,males!D28,"")</f>
        <v/>
      </c>
      <c r="AA3" s="58" t="str">
        <f>IF(males!D29&gt;0,males!D29,"")</f>
        <v/>
      </c>
      <c r="AB3" s="58" t="str">
        <f>IF(males!D30&gt;0,males!D30,"")</f>
        <v/>
      </c>
      <c r="AC3" s="58" t="str">
        <f>IF(males!D31&gt;0,males!D31,"")</f>
        <v/>
      </c>
      <c r="AD3" s="58" t="str">
        <f>IF(males!D33&gt;0,males!D33,"")</f>
        <v/>
      </c>
      <c r="AE3" s="58" t="str">
        <f>IF(males!D34&gt;0,males!D34,"")</f>
        <v/>
      </c>
      <c r="AF3" s="58" t="str">
        <f>IF(males!D35&gt;0,males!D35,"")</f>
        <v/>
      </c>
      <c r="AG3" s="58" t="str">
        <f>IF(males!D36&gt;0,males!D36,"")</f>
        <v/>
      </c>
      <c r="AH3" s="58" t="str">
        <f>IF(males!D37&gt;0,males!D37,"")</f>
        <v/>
      </c>
      <c r="AI3" s="58" t="str">
        <f>IF(males!D38&gt;0,males!D38,"")</f>
        <v/>
      </c>
      <c r="AJ3" s="58" t="str">
        <f>IF(males!D39&gt;0,males!D39,"")</f>
        <v/>
      </c>
      <c r="AK3" s="58" t="str">
        <f>IF(males!D40&gt;0,males!D40,"")</f>
        <v/>
      </c>
      <c r="AL3" s="58" t="str">
        <f>IF(males!D42&gt;0,males!D42,"")</f>
        <v/>
      </c>
      <c r="AM3" s="58" t="str">
        <f>IF(males!D43&gt;0,males!D43,"")</f>
        <v/>
      </c>
      <c r="AN3" s="58" t="str">
        <f>IF(males!D44&gt;0,males!D44,"")</f>
        <v/>
      </c>
      <c r="AO3" s="58" t="str">
        <f>IF(males!D45&gt;0,males!D45,"")</f>
        <v/>
      </c>
      <c r="AP3" s="58" t="str">
        <f>IF(males!D46&gt;0,males!D46,"")</f>
        <v/>
      </c>
      <c r="AQ3" s="58" t="str">
        <f>IF(males!D47&gt;0,males!D47,"")</f>
        <v/>
      </c>
      <c r="AR3" s="58" t="str">
        <f>IF(males!D48&gt;0,males!D48,"")</f>
        <v/>
      </c>
      <c r="AS3" s="96" t="str">
        <f>IF(males!D49&gt;0,males!D49,"")</f>
        <v/>
      </c>
    </row>
    <row r="4" spans="1:45" x14ac:dyDescent="0.2">
      <c r="A4" s="132" t="str">
        <f>'female stats (μm)'!A$2</f>
        <v>Milnesium inceptum</v>
      </c>
      <c r="B4" s="75" t="str">
        <f>'female stats (μm)'!B$2</f>
        <v>BG.058</v>
      </c>
      <c r="C4" s="56">
        <f>males!F1</f>
        <v>3</v>
      </c>
      <c r="D4" s="57" t="str">
        <f>IF(males!F3&gt;0,males!F3,"")</f>
        <v/>
      </c>
      <c r="E4" s="57" t="str">
        <f>IF(males!F4&gt;0,males!F4,"")</f>
        <v/>
      </c>
      <c r="F4" s="58" t="str">
        <f>IF(males!F5&gt;0,males!F5,"")</f>
        <v/>
      </c>
      <c r="G4" s="58" t="str">
        <f>IF(males!F7&gt;0,males!F7,"")</f>
        <v/>
      </c>
      <c r="H4" s="58" t="str">
        <f>IF(males!F8&gt;0,males!F8,"")</f>
        <v/>
      </c>
      <c r="I4" s="58" t="str">
        <f>IF(males!F9&gt;0,males!F9,"")</f>
        <v/>
      </c>
      <c r="J4" s="58" t="str">
        <f>IF(males!F10&gt;0,males!F10,"")</f>
        <v/>
      </c>
      <c r="K4" s="58" t="str">
        <f>IF(males!F11&gt;0,males!F11,"")</f>
        <v/>
      </c>
      <c r="L4" s="60" t="str">
        <f>IF(males!F12&gt;0,males!F12,"")</f>
        <v/>
      </c>
      <c r="M4" s="60" t="str">
        <f>IF(males!F13&gt;0,males!F13,"")</f>
        <v/>
      </c>
      <c r="N4" s="58" t="str">
        <f>IF(males!F15&gt;0,males!F15,"")</f>
        <v/>
      </c>
      <c r="O4" s="58" t="str">
        <f>IF(males!F16&gt;0,males!F16,"")</f>
        <v/>
      </c>
      <c r="P4" s="58" t="str">
        <f>IF(males!F17&gt;0,males!F17,"")</f>
        <v/>
      </c>
      <c r="Q4" s="58" t="str">
        <f>IF(males!F18&gt;0,males!F18,"")</f>
        <v/>
      </c>
      <c r="R4" s="58" t="str">
        <f>IF(males!F19&gt;0,males!F19,"")</f>
        <v/>
      </c>
      <c r="S4" s="58" t="str">
        <f>IF(males!F20&gt;0,males!F20,"")</f>
        <v/>
      </c>
      <c r="T4" s="58" t="str">
        <f>IF(males!F21&gt;0,males!F21,"")</f>
        <v/>
      </c>
      <c r="U4" s="58" t="str">
        <f>IF(males!F22&gt;0,males!F22,"")</f>
        <v/>
      </c>
      <c r="V4" s="58" t="str">
        <f>IF(males!F24&gt;0,males!F24,"")</f>
        <v/>
      </c>
      <c r="W4" s="58" t="str">
        <f>IF(males!F25&gt;0,males!F25,"")</f>
        <v/>
      </c>
      <c r="X4" s="58" t="str">
        <f>IF(males!F26&gt;0,males!F26,"")</f>
        <v/>
      </c>
      <c r="Y4" s="58" t="str">
        <f>IF(males!F27&gt;0,males!F27,"")</f>
        <v/>
      </c>
      <c r="Z4" s="58" t="str">
        <f>IF(males!F28&gt;0,males!F28,"")</f>
        <v/>
      </c>
      <c r="AA4" s="58" t="str">
        <f>IF(males!F29&gt;0,males!F29,"")</f>
        <v/>
      </c>
      <c r="AB4" s="58" t="str">
        <f>IF(males!F30&gt;0,males!F30,"")</f>
        <v/>
      </c>
      <c r="AC4" s="58" t="str">
        <f>IF(males!F31&gt;0,males!F31,"")</f>
        <v/>
      </c>
      <c r="AD4" s="58" t="str">
        <f>IF(males!F33&gt;0,males!F33,"")</f>
        <v/>
      </c>
      <c r="AE4" s="58" t="str">
        <f>IF(males!F34&gt;0,males!F34,"")</f>
        <v/>
      </c>
      <c r="AF4" s="58" t="str">
        <f>IF(males!F35&gt;0,males!F35,"")</f>
        <v/>
      </c>
      <c r="AG4" s="58" t="str">
        <f>IF(males!F36&gt;0,males!F36,"")</f>
        <v/>
      </c>
      <c r="AH4" s="58" t="str">
        <f>IF(males!F37&gt;0,males!F37,"")</f>
        <v/>
      </c>
      <c r="AI4" s="58" t="str">
        <f>IF(males!F38&gt;0,males!F38,"")</f>
        <v/>
      </c>
      <c r="AJ4" s="58" t="str">
        <f>IF(males!F39&gt;0,males!F39,"")</f>
        <v/>
      </c>
      <c r="AK4" s="58" t="str">
        <f>IF(males!F40&gt;0,males!F40,"")</f>
        <v/>
      </c>
      <c r="AL4" s="58" t="str">
        <f>IF(males!F42&gt;0,males!F42,"")</f>
        <v/>
      </c>
      <c r="AM4" s="58" t="str">
        <f>IF(males!F43&gt;0,males!F43,"")</f>
        <v/>
      </c>
      <c r="AN4" s="58" t="str">
        <f>IF(males!F44&gt;0,males!F44,"")</f>
        <v/>
      </c>
      <c r="AO4" s="58" t="str">
        <f>IF(males!F45&gt;0,males!F45,"")</f>
        <v/>
      </c>
      <c r="AP4" s="58" t="str">
        <f>IF(males!F46&gt;0,males!F46,"")</f>
        <v/>
      </c>
      <c r="AQ4" s="58" t="str">
        <f>IF(males!F47&gt;0,males!F47,"")</f>
        <v/>
      </c>
      <c r="AR4" s="58" t="str">
        <f>IF(males!F48&gt;0,males!F48,"")</f>
        <v/>
      </c>
      <c r="AS4" s="96" t="str">
        <f>IF(males!F49&gt;0,males!F49,"")</f>
        <v/>
      </c>
    </row>
    <row r="5" spans="1:45" x14ac:dyDescent="0.2">
      <c r="A5" s="132" t="str">
        <f>'female stats (μm)'!A$2</f>
        <v>Milnesium inceptum</v>
      </c>
      <c r="B5" s="75" t="str">
        <f>'female stats (μm)'!B$2</f>
        <v>BG.058</v>
      </c>
      <c r="C5" s="56">
        <f>males!H1</f>
        <v>4</v>
      </c>
      <c r="D5" s="57" t="str">
        <f>IF(males!H3&gt;0,males!H3,"")</f>
        <v/>
      </c>
      <c r="E5" s="57" t="str">
        <f>IF(males!H4&gt;0,males!H4,"")</f>
        <v/>
      </c>
      <c r="F5" s="58" t="str">
        <f>IF(males!H5&gt;0,males!H5,"")</f>
        <v/>
      </c>
      <c r="G5" s="58" t="str">
        <f>IF(males!H7&gt;0,males!H7,"")</f>
        <v/>
      </c>
      <c r="H5" s="58" t="str">
        <f>IF(males!H8&gt;0,males!H8,"")</f>
        <v/>
      </c>
      <c r="I5" s="58" t="str">
        <f>IF(males!H9&gt;0,males!H9,"")</f>
        <v/>
      </c>
      <c r="J5" s="58" t="str">
        <f>IF(males!H10&gt;0,males!H10,"")</f>
        <v/>
      </c>
      <c r="K5" s="58" t="str">
        <f>IF(males!H11&gt;0,males!H11,"")</f>
        <v/>
      </c>
      <c r="L5" s="60" t="str">
        <f>IF(males!H12&gt;0,males!H12,"")</f>
        <v/>
      </c>
      <c r="M5" s="60" t="str">
        <f>IF(males!H13&gt;0,males!H13,"")</f>
        <v/>
      </c>
      <c r="N5" s="58" t="str">
        <f>IF(males!H15&gt;0,males!H15,"")</f>
        <v/>
      </c>
      <c r="O5" s="58" t="str">
        <f>IF(males!H16&gt;0,males!H16,"")</f>
        <v/>
      </c>
      <c r="P5" s="58" t="str">
        <f>IF(males!H17&gt;0,males!H17,"")</f>
        <v/>
      </c>
      <c r="Q5" s="58" t="str">
        <f>IF(males!H18&gt;0,males!H18,"")</f>
        <v/>
      </c>
      <c r="R5" s="58" t="str">
        <f>IF(males!H19&gt;0,males!H19,"")</f>
        <v/>
      </c>
      <c r="S5" s="58" t="str">
        <f>IF(males!H20&gt;0,males!H20,"")</f>
        <v/>
      </c>
      <c r="T5" s="58" t="str">
        <f>IF(males!H21&gt;0,males!H21,"")</f>
        <v/>
      </c>
      <c r="U5" s="58" t="str">
        <f>IF(males!H22&gt;0,males!H22,"")</f>
        <v/>
      </c>
      <c r="V5" s="58" t="str">
        <f>IF(males!H24&gt;0,males!H24,"")</f>
        <v/>
      </c>
      <c r="W5" s="58" t="str">
        <f>IF(males!H25&gt;0,males!H25,"")</f>
        <v/>
      </c>
      <c r="X5" s="58" t="str">
        <f>IF(males!H26&gt;0,males!H26,"")</f>
        <v/>
      </c>
      <c r="Y5" s="58" t="str">
        <f>IF(males!H27&gt;0,males!H27,"")</f>
        <v/>
      </c>
      <c r="Z5" s="58" t="str">
        <f>IF(males!H28&gt;0,males!H28,"")</f>
        <v/>
      </c>
      <c r="AA5" s="58" t="str">
        <f>IF(males!H29&gt;0,males!H29,"")</f>
        <v/>
      </c>
      <c r="AB5" s="58" t="str">
        <f>IF(males!H30&gt;0,males!H30,"")</f>
        <v/>
      </c>
      <c r="AC5" s="58" t="str">
        <f>IF(males!H31&gt;0,males!H31,"")</f>
        <v/>
      </c>
      <c r="AD5" s="58" t="str">
        <f>IF(males!H33&gt;0,males!H33,"")</f>
        <v/>
      </c>
      <c r="AE5" s="58" t="str">
        <f>IF(males!H34&gt;0,males!H34,"")</f>
        <v/>
      </c>
      <c r="AF5" s="58" t="str">
        <f>IF(males!H35&gt;0,males!H35,"")</f>
        <v/>
      </c>
      <c r="AG5" s="58" t="str">
        <f>IF(males!H36&gt;0,males!H36,"")</f>
        <v/>
      </c>
      <c r="AH5" s="58" t="str">
        <f>IF(males!H37&gt;0,males!H37,"")</f>
        <v/>
      </c>
      <c r="AI5" s="58" t="str">
        <f>IF(males!H38&gt;0,males!H38,"")</f>
        <v/>
      </c>
      <c r="AJ5" s="58" t="str">
        <f>IF(males!H39&gt;0,males!H39,"")</f>
        <v/>
      </c>
      <c r="AK5" s="58" t="str">
        <f>IF(males!H40&gt;0,males!H40,"")</f>
        <v/>
      </c>
      <c r="AL5" s="58" t="str">
        <f>IF(males!H42&gt;0,males!H42,"")</f>
        <v/>
      </c>
      <c r="AM5" s="58" t="str">
        <f>IF(males!H43&gt;0,males!H43,"")</f>
        <v/>
      </c>
      <c r="AN5" s="58" t="str">
        <f>IF(males!H44&gt;0,males!H44,"")</f>
        <v/>
      </c>
      <c r="AO5" s="58" t="str">
        <f>IF(males!H45&gt;0,males!H45,"")</f>
        <v/>
      </c>
      <c r="AP5" s="58" t="str">
        <f>IF(males!H46&gt;0,males!H46,"")</f>
        <v/>
      </c>
      <c r="AQ5" s="58" t="str">
        <f>IF(males!H47&gt;0,males!H47,"")</f>
        <v/>
      </c>
      <c r="AR5" s="58" t="str">
        <f>IF(males!H48&gt;0,males!H48,"")</f>
        <v/>
      </c>
      <c r="AS5" s="96" t="str">
        <f>IF(males!H49&gt;0,males!H49,"")</f>
        <v/>
      </c>
    </row>
    <row r="6" spans="1:45" x14ac:dyDescent="0.2">
      <c r="A6" s="132" t="str">
        <f>'female stats (μm)'!A$2</f>
        <v>Milnesium inceptum</v>
      </c>
      <c r="B6" s="75" t="str">
        <f>'female stats (μm)'!B$2</f>
        <v>BG.058</v>
      </c>
      <c r="C6" s="56">
        <f>males!J1</f>
        <v>5</v>
      </c>
      <c r="D6" s="57" t="str">
        <f>IF(males!J3&gt;0,males!J3,"")</f>
        <v/>
      </c>
      <c r="E6" s="57" t="str">
        <f>IF(males!J4&gt;0,males!J4,"")</f>
        <v/>
      </c>
      <c r="F6" s="58" t="str">
        <f>IF(males!J5&gt;0,males!J5,"")</f>
        <v/>
      </c>
      <c r="G6" s="58" t="str">
        <f>IF(males!J7&gt;0,males!J7,"")</f>
        <v/>
      </c>
      <c r="H6" s="58" t="str">
        <f>IF(males!J8&gt;0,males!J8,"")</f>
        <v/>
      </c>
      <c r="I6" s="58" t="str">
        <f>IF(males!J9&gt;0,males!J9,"")</f>
        <v/>
      </c>
      <c r="J6" s="58" t="str">
        <f>IF(males!J10&gt;0,males!J10,"")</f>
        <v/>
      </c>
      <c r="K6" s="58" t="str">
        <f>IF(males!J11&gt;0,males!J11,"")</f>
        <v/>
      </c>
      <c r="L6" s="60" t="str">
        <f>IF(males!J12&gt;0,males!J12,"")</f>
        <v/>
      </c>
      <c r="M6" s="60" t="str">
        <f>IF(males!J13&gt;0,males!J13,"")</f>
        <v/>
      </c>
      <c r="N6" s="58" t="str">
        <f>IF(males!J15&gt;0,males!J15,"")</f>
        <v/>
      </c>
      <c r="O6" s="58" t="str">
        <f>IF(males!J16&gt;0,males!J16,"")</f>
        <v/>
      </c>
      <c r="P6" s="58" t="str">
        <f>IF(males!J17&gt;0,males!J17,"")</f>
        <v/>
      </c>
      <c r="Q6" s="58" t="str">
        <f>IF(males!J18&gt;0,males!J18,"")</f>
        <v/>
      </c>
      <c r="R6" s="58" t="str">
        <f>IF(males!J19&gt;0,males!J19,"")</f>
        <v/>
      </c>
      <c r="S6" s="58" t="str">
        <f>IF(males!J20&gt;0,males!J20,"")</f>
        <v/>
      </c>
      <c r="T6" s="58" t="str">
        <f>IF(males!J21&gt;0,males!J21,"")</f>
        <v/>
      </c>
      <c r="U6" s="58" t="str">
        <f>IF(males!J22&gt;0,males!J22,"")</f>
        <v/>
      </c>
      <c r="V6" s="58" t="str">
        <f>IF(males!J24&gt;0,males!J24,"")</f>
        <v/>
      </c>
      <c r="W6" s="58" t="str">
        <f>IF(males!J25&gt;0,males!J25,"")</f>
        <v/>
      </c>
      <c r="X6" s="58" t="str">
        <f>IF(males!J26&gt;0,males!J26,"")</f>
        <v/>
      </c>
      <c r="Y6" s="58" t="str">
        <f>IF(males!J27&gt;0,males!J27,"")</f>
        <v/>
      </c>
      <c r="Z6" s="58" t="str">
        <f>IF(males!J28&gt;0,males!J28,"")</f>
        <v/>
      </c>
      <c r="AA6" s="58" t="str">
        <f>IF(males!J29&gt;0,males!J29,"")</f>
        <v/>
      </c>
      <c r="AB6" s="58" t="str">
        <f>IF(males!J30&gt;0,males!J30,"")</f>
        <v/>
      </c>
      <c r="AC6" s="58" t="str">
        <f>IF(males!J31&gt;0,males!J31,"")</f>
        <v/>
      </c>
      <c r="AD6" s="58" t="str">
        <f>IF(males!J33&gt;0,males!J33,"")</f>
        <v/>
      </c>
      <c r="AE6" s="58" t="str">
        <f>IF(males!J34&gt;0,males!J34,"")</f>
        <v/>
      </c>
      <c r="AF6" s="58" t="str">
        <f>IF(males!J35&gt;0,males!J35,"")</f>
        <v/>
      </c>
      <c r="AG6" s="58" t="str">
        <f>IF(males!J36&gt;0,males!J36,"")</f>
        <v/>
      </c>
      <c r="AH6" s="58" t="str">
        <f>IF(males!J37&gt;0,males!J37,"")</f>
        <v/>
      </c>
      <c r="AI6" s="58" t="str">
        <f>IF(males!J38&gt;0,males!J38,"")</f>
        <v/>
      </c>
      <c r="AJ6" s="58" t="str">
        <f>IF(males!J39&gt;0,males!J39,"")</f>
        <v/>
      </c>
      <c r="AK6" s="58" t="str">
        <f>IF(males!J40&gt;0,males!J40,"")</f>
        <v/>
      </c>
      <c r="AL6" s="58" t="str">
        <f>IF(males!J42&gt;0,males!J42,"")</f>
        <v/>
      </c>
      <c r="AM6" s="58" t="str">
        <f>IF(males!J43&gt;0,males!J43,"")</f>
        <v/>
      </c>
      <c r="AN6" s="58" t="str">
        <f>IF(males!J44&gt;0,males!J44,"")</f>
        <v/>
      </c>
      <c r="AO6" s="58" t="str">
        <f>IF(males!J45&gt;0,males!J45,"")</f>
        <v/>
      </c>
      <c r="AP6" s="58" t="str">
        <f>IF(males!J46&gt;0,males!J46,"")</f>
        <v/>
      </c>
      <c r="AQ6" s="58" t="str">
        <f>IF(males!J47&gt;0,males!J47,"")</f>
        <v/>
      </c>
      <c r="AR6" s="58" t="str">
        <f>IF(males!J48&gt;0,males!J48,"")</f>
        <v/>
      </c>
      <c r="AS6" s="96" t="str">
        <f>IF(males!J49&gt;0,males!J49,"")</f>
        <v/>
      </c>
    </row>
    <row r="7" spans="1:45" x14ac:dyDescent="0.2">
      <c r="A7" s="132" t="str">
        <f>'female stats (μm)'!A$2</f>
        <v>Milnesium inceptum</v>
      </c>
      <c r="B7" s="75" t="str">
        <f>'female stats (μm)'!B$2</f>
        <v>BG.058</v>
      </c>
      <c r="C7" s="56">
        <f>males!L1</f>
        <v>6</v>
      </c>
      <c r="D7" s="57" t="str">
        <f>IF(males!L3&gt;0,males!L3,"")</f>
        <v/>
      </c>
      <c r="E7" s="57" t="str">
        <f>IF(males!L4&gt;0,males!L4,"")</f>
        <v/>
      </c>
      <c r="F7" s="58" t="str">
        <f>IF(males!L5&gt;0,males!L5,"")</f>
        <v/>
      </c>
      <c r="G7" s="58" t="str">
        <f>IF(males!L7&gt;0,males!L7,"")</f>
        <v/>
      </c>
      <c r="H7" s="58" t="str">
        <f>IF(males!L8&gt;0,males!L8,"")</f>
        <v/>
      </c>
      <c r="I7" s="58" t="str">
        <f>IF(males!L9&gt;0,males!L9,"")</f>
        <v/>
      </c>
      <c r="J7" s="58" t="str">
        <f>IF(males!L10&gt;0,males!L10,"")</f>
        <v/>
      </c>
      <c r="K7" s="58" t="str">
        <f>IF(males!L11&gt;0,males!L11,"")</f>
        <v/>
      </c>
      <c r="L7" s="60" t="str">
        <f>IF(males!L12&gt;0,males!L12,"")</f>
        <v/>
      </c>
      <c r="M7" s="60" t="str">
        <f>IF(males!L13&gt;0,males!L13,"")</f>
        <v/>
      </c>
      <c r="N7" s="58" t="str">
        <f>IF(males!L15&gt;0,males!L15,"")</f>
        <v/>
      </c>
      <c r="O7" s="58" t="str">
        <f>IF(males!L16&gt;0,males!L16,"")</f>
        <v/>
      </c>
      <c r="P7" s="58" t="str">
        <f>IF(males!L17&gt;0,males!L17,"")</f>
        <v/>
      </c>
      <c r="Q7" s="58" t="str">
        <f>IF(males!L18&gt;0,males!L18,"")</f>
        <v/>
      </c>
      <c r="R7" s="58" t="str">
        <f>IF(males!L19&gt;0,males!L19,"")</f>
        <v/>
      </c>
      <c r="S7" s="58" t="str">
        <f>IF(males!L20&gt;0,males!L20,"")</f>
        <v/>
      </c>
      <c r="T7" s="58" t="str">
        <f>IF(males!L21&gt;0,males!L21,"")</f>
        <v/>
      </c>
      <c r="U7" s="58" t="str">
        <f>IF(males!L22&gt;0,males!L22,"")</f>
        <v/>
      </c>
      <c r="V7" s="58" t="str">
        <f>IF(males!L24&gt;0,males!L24,"")</f>
        <v/>
      </c>
      <c r="W7" s="58" t="str">
        <f>IF(males!L25&gt;0,males!L25,"")</f>
        <v/>
      </c>
      <c r="X7" s="58" t="str">
        <f>IF(males!L26&gt;0,males!L26,"")</f>
        <v/>
      </c>
      <c r="Y7" s="58" t="str">
        <f>IF(males!L27&gt;0,males!L27,"")</f>
        <v/>
      </c>
      <c r="Z7" s="58" t="str">
        <f>IF(males!L28&gt;0,males!L28,"")</f>
        <v/>
      </c>
      <c r="AA7" s="58" t="str">
        <f>IF(males!L29&gt;0,males!L29,"")</f>
        <v/>
      </c>
      <c r="AB7" s="58" t="str">
        <f>IF(males!L30&gt;0,males!L30,"")</f>
        <v/>
      </c>
      <c r="AC7" s="58" t="str">
        <f>IF(males!L31&gt;0,males!L31,"")</f>
        <v/>
      </c>
      <c r="AD7" s="58" t="str">
        <f>IF(males!L33&gt;0,males!L33,"")</f>
        <v/>
      </c>
      <c r="AE7" s="58" t="str">
        <f>IF(males!L34&gt;0,males!L34,"")</f>
        <v/>
      </c>
      <c r="AF7" s="58" t="str">
        <f>IF(males!L35&gt;0,males!L35,"")</f>
        <v/>
      </c>
      <c r="AG7" s="58" t="str">
        <f>IF(males!L36&gt;0,males!L36,"")</f>
        <v/>
      </c>
      <c r="AH7" s="58" t="str">
        <f>IF(males!L37&gt;0,males!L37,"")</f>
        <v/>
      </c>
      <c r="AI7" s="58" t="str">
        <f>IF(males!L38&gt;0,males!L38,"")</f>
        <v/>
      </c>
      <c r="AJ7" s="58" t="str">
        <f>IF(males!L39&gt;0,males!L39,"")</f>
        <v/>
      </c>
      <c r="AK7" s="58" t="str">
        <f>IF(males!L40&gt;0,males!L40,"")</f>
        <v/>
      </c>
      <c r="AL7" s="58" t="str">
        <f>IF(males!L42&gt;0,males!L42,"")</f>
        <v/>
      </c>
      <c r="AM7" s="58" t="str">
        <f>IF(males!L43&gt;0,males!L43,"")</f>
        <v/>
      </c>
      <c r="AN7" s="58" t="str">
        <f>IF(males!L44&gt;0,males!L44,"")</f>
        <v/>
      </c>
      <c r="AO7" s="58" t="str">
        <f>IF(males!L45&gt;0,males!L45,"")</f>
        <v/>
      </c>
      <c r="AP7" s="58" t="str">
        <f>IF(males!L46&gt;0,males!L46,"")</f>
        <v/>
      </c>
      <c r="AQ7" s="58" t="str">
        <f>IF(males!L47&gt;0,males!L47,"")</f>
        <v/>
      </c>
      <c r="AR7" s="58" t="str">
        <f>IF(males!L48&gt;0,males!L48,"")</f>
        <v/>
      </c>
      <c r="AS7" s="96" t="str">
        <f>IF(males!L49&gt;0,males!L49,"")</f>
        <v/>
      </c>
    </row>
    <row r="8" spans="1:45" x14ac:dyDescent="0.2">
      <c r="A8" s="132" t="str">
        <f>'female stats (μm)'!A$2</f>
        <v>Milnesium inceptum</v>
      </c>
      <c r="B8" s="75" t="str">
        <f>'female stats (μm)'!B$2</f>
        <v>BG.058</v>
      </c>
      <c r="C8" s="56">
        <f>males!N1</f>
        <v>7</v>
      </c>
      <c r="D8" s="57" t="str">
        <f>IF(males!N3&gt;0,males!N3,"")</f>
        <v/>
      </c>
      <c r="E8" s="57" t="str">
        <f>IF(males!N4&gt;0,males!N4,"")</f>
        <v/>
      </c>
      <c r="F8" s="58" t="str">
        <f>IF(males!N5&gt;0,males!N5,"")</f>
        <v/>
      </c>
      <c r="G8" s="58" t="str">
        <f>IF(males!N7&gt;0,males!N7,"")</f>
        <v/>
      </c>
      <c r="H8" s="58" t="str">
        <f>IF(males!N8&gt;0,males!N8,"")</f>
        <v/>
      </c>
      <c r="I8" s="58" t="str">
        <f>IF(males!N9&gt;0,males!N9,"")</f>
        <v/>
      </c>
      <c r="J8" s="58" t="str">
        <f>IF(males!N10&gt;0,males!N10,"")</f>
        <v/>
      </c>
      <c r="K8" s="58" t="str">
        <f>IF(males!N11&gt;0,males!N11,"")</f>
        <v/>
      </c>
      <c r="L8" s="60" t="str">
        <f>IF(males!N12&gt;0,males!N12,"")</f>
        <v/>
      </c>
      <c r="M8" s="60" t="str">
        <f>IF(males!N13&gt;0,males!N13,"")</f>
        <v/>
      </c>
      <c r="N8" s="58" t="str">
        <f>IF(males!N15&gt;0,males!N15,"")</f>
        <v/>
      </c>
      <c r="O8" s="58" t="str">
        <f>IF(males!N16&gt;0,males!N16,"")</f>
        <v/>
      </c>
      <c r="P8" s="58" t="str">
        <f>IF(males!N17&gt;0,males!N17,"")</f>
        <v/>
      </c>
      <c r="Q8" s="58" t="str">
        <f>IF(males!N18&gt;0,males!N18,"")</f>
        <v/>
      </c>
      <c r="R8" s="58" t="str">
        <f>IF(males!N19&gt;0,males!N19,"")</f>
        <v/>
      </c>
      <c r="S8" s="58" t="str">
        <f>IF(males!N20&gt;0,males!N20,"")</f>
        <v/>
      </c>
      <c r="T8" s="58" t="str">
        <f>IF(males!N21&gt;0,males!N21,"")</f>
        <v/>
      </c>
      <c r="U8" s="58" t="str">
        <f>IF(males!N22&gt;0,males!N22,"")</f>
        <v/>
      </c>
      <c r="V8" s="58" t="str">
        <f>IF(males!N24&gt;0,males!N24,"")</f>
        <v/>
      </c>
      <c r="W8" s="58" t="str">
        <f>IF(males!N25&gt;0,males!N25,"")</f>
        <v/>
      </c>
      <c r="X8" s="58" t="str">
        <f>IF(males!N26&gt;0,males!N26,"")</f>
        <v/>
      </c>
      <c r="Y8" s="58" t="str">
        <f>IF(males!N27&gt;0,males!N27,"")</f>
        <v/>
      </c>
      <c r="Z8" s="58" t="str">
        <f>IF(males!N28&gt;0,males!N28,"")</f>
        <v/>
      </c>
      <c r="AA8" s="58" t="str">
        <f>IF(males!N29&gt;0,males!N29,"")</f>
        <v/>
      </c>
      <c r="AB8" s="58" t="str">
        <f>IF(males!N30&gt;0,males!N30,"")</f>
        <v/>
      </c>
      <c r="AC8" s="58" t="str">
        <f>IF(males!N31&gt;0,males!N31,"")</f>
        <v/>
      </c>
      <c r="AD8" s="58" t="str">
        <f>IF(males!N33&gt;0,males!N33,"")</f>
        <v/>
      </c>
      <c r="AE8" s="58" t="str">
        <f>IF(males!N34&gt;0,males!N34,"")</f>
        <v/>
      </c>
      <c r="AF8" s="58" t="str">
        <f>IF(males!N35&gt;0,males!N35,"")</f>
        <v/>
      </c>
      <c r="AG8" s="58" t="str">
        <f>IF(males!N36&gt;0,males!N36,"")</f>
        <v/>
      </c>
      <c r="AH8" s="58" t="str">
        <f>IF(males!N37&gt;0,males!N37,"")</f>
        <v/>
      </c>
      <c r="AI8" s="58" t="str">
        <f>IF(males!N38&gt;0,males!N38,"")</f>
        <v/>
      </c>
      <c r="AJ8" s="58" t="str">
        <f>IF(males!N39&gt;0,males!N39,"")</f>
        <v/>
      </c>
      <c r="AK8" s="58" t="str">
        <f>IF(males!N40&gt;0,males!N40,"")</f>
        <v/>
      </c>
      <c r="AL8" s="58" t="str">
        <f>IF(males!N42&gt;0,males!N42,"")</f>
        <v/>
      </c>
      <c r="AM8" s="58" t="str">
        <f>IF(males!N43&gt;0,males!N43,"")</f>
        <v/>
      </c>
      <c r="AN8" s="58" t="str">
        <f>IF(males!N44&gt;0,males!N44,"")</f>
        <v/>
      </c>
      <c r="AO8" s="58" t="str">
        <f>IF(males!N45&gt;0,males!N45,"")</f>
        <v/>
      </c>
      <c r="AP8" s="58" t="str">
        <f>IF(males!N46&gt;0,males!N46,"")</f>
        <v/>
      </c>
      <c r="AQ8" s="58" t="str">
        <f>IF(males!N47&gt;0,males!N47,"")</f>
        <v/>
      </c>
      <c r="AR8" s="58" t="str">
        <f>IF(males!N48&gt;0,males!N48,"")</f>
        <v/>
      </c>
      <c r="AS8" s="96" t="str">
        <f>IF(males!N49&gt;0,males!N49,"")</f>
        <v/>
      </c>
    </row>
    <row r="9" spans="1:45" x14ac:dyDescent="0.2">
      <c r="A9" s="132" t="str">
        <f>'female stats (μm)'!A$2</f>
        <v>Milnesium inceptum</v>
      </c>
      <c r="B9" s="75" t="str">
        <f>'female stats (μm)'!B$2</f>
        <v>BG.058</v>
      </c>
      <c r="C9" s="56">
        <f>males!P1</f>
        <v>8</v>
      </c>
      <c r="D9" s="57" t="str">
        <f>IF(males!P3&gt;0,males!P3,"")</f>
        <v/>
      </c>
      <c r="E9" s="57" t="str">
        <f>IF(males!P4&gt;0,males!P4,"")</f>
        <v/>
      </c>
      <c r="F9" s="58" t="str">
        <f>IF(males!P5&gt;0,males!P5,"")</f>
        <v/>
      </c>
      <c r="G9" s="58" t="str">
        <f>IF(males!P7&gt;0,males!P7,"")</f>
        <v/>
      </c>
      <c r="H9" s="58" t="str">
        <f>IF(males!P8&gt;0,males!P8,"")</f>
        <v/>
      </c>
      <c r="I9" s="58" t="str">
        <f>IF(males!P9&gt;0,males!P9,"")</f>
        <v/>
      </c>
      <c r="J9" s="58" t="str">
        <f>IF(males!P10&gt;0,males!P10,"")</f>
        <v/>
      </c>
      <c r="K9" s="58" t="str">
        <f>IF(males!P11&gt;0,males!P11,"")</f>
        <v/>
      </c>
      <c r="L9" s="60" t="str">
        <f>IF(males!P12&gt;0,males!P12,"")</f>
        <v/>
      </c>
      <c r="M9" s="60" t="str">
        <f>IF(males!P13&gt;0,males!P13,"")</f>
        <v/>
      </c>
      <c r="N9" s="58" t="str">
        <f>IF(males!P15&gt;0,males!P15,"")</f>
        <v/>
      </c>
      <c r="O9" s="58" t="str">
        <f>IF(males!P16&gt;0,males!P16,"")</f>
        <v/>
      </c>
      <c r="P9" s="58" t="str">
        <f>IF(males!P17&gt;0,males!P17,"")</f>
        <v/>
      </c>
      <c r="Q9" s="58" t="str">
        <f>IF(males!P18&gt;0,males!P18,"")</f>
        <v/>
      </c>
      <c r="R9" s="58" t="str">
        <f>IF(males!P19&gt;0,males!P19,"")</f>
        <v/>
      </c>
      <c r="S9" s="58" t="str">
        <f>IF(males!P20&gt;0,males!P20,"")</f>
        <v/>
      </c>
      <c r="T9" s="58" t="str">
        <f>IF(males!P21&gt;0,males!P21,"")</f>
        <v/>
      </c>
      <c r="U9" s="58" t="str">
        <f>IF(males!P22&gt;0,males!P22,"")</f>
        <v/>
      </c>
      <c r="V9" s="58" t="str">
        <f>IF(males!P24&gt;0,males!P24,"")</f>
        <v/>
      </c>
      <c r="W9" s="58" t="str">
        <f>IF(males!P25&gt;0,males!P25,"")</f>
        <v/>
      </c>
      <c r="X9" s="58" t="str">
        <f>IF(males!P26&gt;0,males!P26,"")</f>
        <v/>
      </c>
      <c r="Y9" s="58" t="str">
        <f>IF(males!P27&gt;0,males!P27,"")</f>
        <v/>
      </c>
      <c r="Z9" s="58" t="str">
        <f>IF(males!P28&gt;0,males!P28,"")</f>
        <v/>
      </c>
      <c r="AA9" s="58" t="str">
        <f>IF(males!P29&gt;0,males!P29,"")</f>
        <v/>
      </c>
      <c r="AB9" s="58" t="str">
        <f>IF(males!P30&gt;0,males!P30,"")</f>
        <v/>
      </c>
      <c r="AC9" s="58" t="str">
        <f>IF(males!P31&gt;0,males!P31,"")</f>
        <v/>
      </c>
      <c r="AD9" s="58" t="str">
        <f>IF(males!P33&gt;0,males!P33,"")</f>
        <v/>
      </c>
      <c r="AE9" s="58" t="str">
        <f>IF(males!P34&gt;0,males!P34,"")</f>
        <v/>
      </c>
      <c r="AF9" s="58" t="str">
        <f>IF(males!P35&gt;0,males!P35,"")</f>
        <v/>
      </c>
      <c r="AG9" s="58" t="str">
        <f>IF(males!P36&gt;0,males!P36,"")</f>
        <v/>
      </c>
      <c r="AH9" s="58" t="str">
        <f>IF(males!P37&gt;0,males!P37,"")</f>
        <v/>
      </c>
      <c r="AI9" s="58" t="str">
        <f>IF(males!P38&gt;0,males!P38,"")</f>
        <v/>
      </c>
      <c r="AJ9" s="58" t="str">
        <f>IF(males!P39&gt;0,males!P39,"")</f>
        <v/>
      </c>
      <c r="AK9" s="58" t="str">
        <f>IF(males!P40&gt;0,males!P40,"")</f>
        <v/>
      </c>
      <c r="AL9" s="58" t="str">
        <f>IF(males!P42&gt;0,males!P42,"")</f>
        <v/>
      </c>
      <c r="AM9" s="58" t="str">
        <f>IF(males!P43&gt;0,males!P43,"")</f>
        <v/>
      </c>
      <c r="AN9" s="58" t="str">
        <f>IF(males!P44&gt;0,males!P44,"")</f>
        <v/>
      </c>
      <c r="AO9" s="58" t="str">
        <f>IF(males!P45&gt;0,males!P45,"")</f>
        <v/>
      </c>
      <c r="AP9" s="58" t="str">
        <f>IF(males!P46&gt;0,males!P46,"")</f>
        <v/>
      </c>
      <c r="AQ9" s="58" t="str">
        <f>IF(males!P47&gt;0,males!P47,"")</f>
        <v/>
      </c>
      <c r="AR9" s="58" t="str">
        <f>IF(males!P48&gt;0,males!P48,"")</f>
        <v/>
      </c>
      <c r="AS9" s="96" t="str">
        <f>IF(males!P49&gt;0,males!P49,"")</f>
        <v/>
      </c>
    </row>
    <row r="10" spans="1:45" x14ac:dyDescent="0.2">
      <c r="A10" s="132" t="str">
        <f>'female stats (μm)'!A$2</f>
        <v>Milnesium inceptum</v>
      </c>
      <c r="B10" s="75" t="str">
        <f>'female stats (μm)'!B$2</f>
        <v>BG.058</v>
      </c>
      <c r="C10" s="56">
        <f>males!R1</f>
        <v>9</v>
      </c>
      <c r="D10" s="57" t="str">
        <f>IF(males!R3&gt;0,males!R3,"")</f>
        <v/>
      </c>
      <c r="E10" s="57" t="str">
        <f>IF(males!R4&gt;0,males!R4,"")</f>
        <v/>
      </c>
      <c r="F10" s="58" t="str">
        <f>IF(males!R5&gt;0,males!R5,"")</f>
        <v/>
      </c>
      <c r="G10" s="58" t="str">
        <f>IF(males!R7&gt;0,males!R7,"")</f>
        <v/>
      </c>
      <c r="H10" s="58" t="str">
        <f>IF(males!R8&gt;0,males!R8,"")</f>
        <v/>
      </c>
      <c r="I10" s="58" t="str">
        <f>IF(males!R9&gt;0,males!R9,"")</f>
        <v/>
      </c>
      <c r="J10" s="58" t="str">
        <f>IF(males!R10&gt;0,males!R10,"")</f>
        <v/>
      </c>
      <c r="K10" s="58" t="str">
        <f>IF(males!R11&gt;0,males!R11,"")</f>
        <v/>
      </c>
      <c r="L10" s="60" t="str">
        <f>IF(males!R12&gt;0,males!R12,"")</f>
        <v/>
      </c>
      <c r="M10" s="60" t="str">
        <f>IF(males!R13&gt;0,males!R13,"")</f>
        <v/>
      </c>
      <c r="N10" s="58" t="str">
        <f>IF(males!R15&gt;0,males!R15,"")</f>
        <v/>
      </c>
      <c r="O10" s="58" t="str">
        <f>IF(males!R16&gt;0,males!R16,"")</f>
        <v/>
      </c>
      <c r="P10" s="58" t="str">
        <f>IF(males!R17&gt;0,males!R17,"")</f>
        <v/>
      </c>
      <c r="Q10" s="58" t="str">
        <f>IF(males!R18&gt;0,males!R18,"")</f>
        <v/>
      </c>
      <c r="R10" s="58" t="str">
        <f>IF(males!R19&gt;0,males!R19,"")</f>
        <v/>
      </c>
      <c r="S10" s="58" t="str">
        <f>IF(males!R20&gt;0,males!R20,"")</f>
        <v/>
      </c>
      <c r="T10" s="58" t="str">
        <f>IF(males!R21&gt;0,males!R21,"")</f>
        <v/>
      </c>
      <c r="U10" s="58" t="str">
        <f>IF(males!R22&gt;0,males!R22,"")</f>
        <v/>
      </c>
      <c r="V10" s="58" t="str">
        <f>IF(males!R24&gt;0,males!R24,"")</f>
        <v/>
      </c>
      <c r="W10" s="58" t="str">
        <f>IF(males!R25&gt;0,males!R25,"")</f>
        <v/>
      </c>
      <c r="X10" s="58" t="str">
        <f>IF(males!R26&gt;0,males!R26,"")</f>
        <v/>
      </c>
      <c r="Y10" s="58" t="str">
        <f>IF(males!R27&gt;0,males!R27,"")</f>
        <v/>
      </c>
      <c r="Z10" s="58" t="str">
        <f>IF(males!R28&gt;0,males!R28,"")</f>
        <v/>
      </c>
      <c r="AA10" s="58" t="str">
        <f>IF(males!R29&gt;0,males!R29,"")</f>
        <v/>
      </c>
      <c r="AB10" s="58" t="str">
        <f>IF(males!R30&gt;0,males!R30,"")</f>
        <v/>
      </c>
      <c r="AC10" s="58" t="str">
        <f>IF(males!R31&gt;0,males!R31,"")</f>
        <v/>
      </c>
      <c r="AD10" s="58" t="str">
        <f>IF(males!R33&gt;0,males!R33,"")</f>
        <v/>
      </c>
      <c r="AE10" s="58" t="str">
        <f>IF(males!R34&gt;0,males!R34,"")</f>
        <v/>
      </c>
      <c r="AF10" s="58" t="str">
        <f>IF(males!R35&gt;0,males!R35,"")</f>
        <v/>
      </c>
      <c r="AG10" s="58" t="str">
        <f>IF(males!R36&gt;0,males!R36,"")</f>
        <v/>
      </c>
      <c r="AH10" s="58" t="str">
        <f>IF(males!R37&gt;0,males!R37,"")</f>
        <v/>
      </c>
      <c r="AI10" s="58" t="str">
        <f>IF(males!R38&gt;0,males!R38,"")</f>
        <v/>
      </c>
      <c r="AJ10" s="58" t="str">
        <f>IF(males!R39&gt;0,males!R39,"")</f>
        <v/>
      </c>
      <c r="AK10" s="58" t="str">
        <f>IF(males!R40&gt;0,males!R40,"")</f>
        <v/>
      </c>
      <c r="AL10" s="58" t="str">
        <f>IF(males!R42&gt;0,males!R42,"")</f>
        <v/>
      </c>
      <c r="AM10" s="58" t="str">
        <f>IF(males!R43&gt;0,males!R43,"")</f>
        <v/>
      </c>
      <c r="AN10" s="58" t="str">
        <f>IF(males!R44&gt;0,males!R44,"")</f>
        <v/>
      </c>
      <c r="AO10" s="58" t="str">
        <f>IF(males!R45&gt;0,males!R45,"")</f>
        <v/>
      </c>
      <c r="AP10" s="58" t="str">
        <f>IF(males!R46&gt;0,males!R46,"")</f>
        <v/>
      </c>
      <c r="AQ10" s="58" t="str">
        <f>IF(males!R47&gt;0,males!R47,"")</f>
        <v/>
      </c>
      <c r="AR10" s="58" t="str">
        <f>IF(males!R48&gt;0,males!R48,"")</f>
        <v/>
      </c>
      <c r="AS10" s="96" t="str">
        <f>IF(males!R49&gt;0,males!R49,"")</f>
        <v/>
      </c>
    </row>
    <row r="11" spans="1:45" x14ac:dyDescent="0.2">
      <c r="A11" s="132" t="str">
        <f>'female stats (μm)'!A$2</f>
        <v>Milnesium inceptum</v>
      </c>
      <c r="B11" s="75" t="str">
        <f>'female stats (μm)'!B$2</f>
        <v>BG.058</v>
      </c>
      <c r="C11" s="56">
        <f>males!T1</f>
        <v>10</v>
      </c>
      <c r="D11" s="57" t="str">
        <f>IF(males!T3&gt;0,males!T3,"")</f>
        <v/>
      </c>
      <c r="E11" s="57" t="str">
        <f>IF(males!T4&gt;0,males!T4,"")</f>
        <v/>
      </c>
      <c r="F11" s="58" t="str">
        <f>IF(males!T5&gt;0,males!T5,"")</f>
        <v/>
      </c>
      <c r="G11" s="58" t="str">
        <f>IF(males!T7&gt;0,males!T7,"")</f>
        <v/>
      </c>
      <c r="H11" s="58" t="str">
        <f>IF(males!T8&gt;0,males!T8,"")</f>
        <v/>
      </c>
      <c r="I11" s="58" t="str">
        <f>IF(males!T9&gt;0,males!T9,"")</f>
        <v/>
      </c>
      <c r="J11" s="58" t="str">
        <f>IF(males!T10&gt;0,males!T10,"")</f>
        <v/>
      </c>
      <c r="K11" s="58" t="str">
        <f>IF(males!T11&gt;0,males!T11,"")</f>
        <v/>
      </c>
      <c r="L11" s="60" t="str">
        <f>IF(males!T12&gt;0,males!T12,"")</f>
        <v/>
      </c>
      <c r="M11" s="60" t="str">
        <f>IF(males!T13&gt;0,males!T13,"")</f>
        <v/>
      </c>
      <c r="N11" s="58" t="str">
        <f>IF(males!T15&gt;0,males!T15,"")</f>
        <v/>
      </c>
      <c r="O11" s="58" t="str">
        <f>IF(males!T16&gt;0,males!T16,"")</f>
        <v/>
      </c>
      <c r="P11" s="58" t="str">
        <f>IF(males!T17&gt;0,males!T17,"")</f>
        <v/>
      </c>
      <c r="Q11" s="58" t="str">
        <f>IF(males!T18&gt;0,males!T18,"")</f>
        <v/>
      </c>
      <c r="R11" s="58" t="str">
        <f>IF(males!T19&gt;0,males!T19,"")</f>
        <v/>
      </c>
      <c r="S11" s="58" t="str">
        <f>IF(males!T20&gt;0,males!T20,"")</f>
        <v/>
      </c>
      <c r="T11" s="58" t="str">
        <f>IF(males!T21&gt;0,males!T21,"")</f>
        <v/>
      </c>
      <c r="U11" s="58" t="str">
        <f>IF(males!T22&gt;0,males!T22,"")</f>
        <v/>
      </c>
      <c r="V11" s="58" t="str">
        <f>IF(males!T24&gt;0,males!T24,"")</f>
        <v/>
      </c>
      <c r="W11" s="58" t="str">
        <f>IF(males!T25&gt;0,males!T25,"")</f>
        <v/>
      </c>
      <c r="X11" s="58" t="str">
        <f>IF(males!T26&gt;0,males!T26,"")</f>
        <v/>
      </c>
      <c r="Y11" s="58" t="str">
        <f>IF(males!T27&gt;0,males!T27,"")</f>
        <v/>
      </c>
      <c r="Z11" s="58" t="str">
        <f>IF(males!T28&gt;0,males!T28,"")</f>
        <v/>
      </c>
      <c r="AA11" s="58" t="str">
        <f>IF(males!T29&gt;0,males!T29,"")</f>
        <v/>
      </c>
      <c r="AB11" s="58" t="str">
        <f>IF(males!T30&gt;0,males!T30,"")</f>
        <v/>
      </c>
      <c r="AC11" s="58" t="str">
        <f>IF(males!T31&gt;0,males!T31,"")</f>
        <v/>
      </c>
      <c r="AD11" s="58" t="str">
        <f>IF(males!T33&gt;0,males!T33,"")</f>
        <v/>
      </c>
      <c r="AE11" s="58" t="str">
        <f>IF(males!T34&gt;0,males!T34,"")</f>
        <v/>
      </c>
      <c r="AF11" s="58" t="str">
        <f>IF(males!T35&gt;0,males!T35,"")</f>
        <v/>
      </c>
      <c r="AG11" s="58" t="str">
        <f>IF(males!T36&gt;0,males!T36,"")</f>
        <v/>
      </c>
      <c r="AH11" s="58" t="str">
        <f>IF(males!T37&gt;0,males!T37,"")</f>
        <v/>
      </c>
      <c r="AI11" s="58" t="str">
        <f>IF(males!T38&gt;0,males!T38,"")</f>
        <v/>
      </c>
      <c r="AJ11" s="58" t="str">
        <f>IF(males!T39&gt;0,males!T39,"")</f>
        <v/>
      </c>
      <c r="AK11" s="58" t="str">
        <f>IF(males!T40&gt;0,males!T40,"")</f>
        <v/>
      </c>
      <c r="AL11" s="58" t="str">
        <f>IF(males!T42&gt;0,males!T42,"")</f>
        <v/>
      </c>
      <c r="AM11" s="58" t="str">
        <f>IF(males!T43&gt;0,males!T43,"")</f>
        <v/>
      </c>
      <c r="AN11" s="58" t="str">
        <f>IF(males!T44&gt;0,males!T44,"")</f>
        <v/>
      </c>
      <c r="AO11" s="58" t="str">
        <f>IF(males!T45&gt;0,males!T45,"")</f>
        <v/>
      </c>
      <c r="AP11" s="58" t="str">
        <f>IF(males!T46&gt;0,males!T46,"")</f>
        <v/>
      </c>
      <c r="AQ11" s="58" t="str">
        <f>IF(males!T47&gt;0,males!T47,"")</f>
        <v/>
      </c>
      <c r="AR11" s="58" t="str">
        <f>IF(males!T48&gt;0,males!T48,"")</f>
        <v/>
      </c>
      <c r="AS11" s="96" t="str">
        <f>IF(males!T49&gt;0,males!T49,"")</f>
        <v/>
      </c>
    </row>
    <row r="12" spans="1:45" x14ac:dyDescent="0.2">
      <c r="A12" s="132" t="str">
        <f>'female stats (μm)'!A$2</f>
        <v>Milnesium inceptum</v>
      </c>
      <c r="B12" s="75" t="str">
        <f>'female stats (μm)'!B$2</f>
        <v>BG.058</v>
      </c>
      <c r="C12" s="56">
        <f>males!V1</f>
        <v>11</v>
      </c>
      <c r="D12" s="57" t="str">
        <f>IF(males!V3&gt;0,males!V3,"")</f>
        <v/>
      </c>
      <c r="E12" s="57" t="str">
        <f>IF(males!V4&gt;0,males!V4,"")</f>
        <v/>
      </c>
      <c r="F12" s="58" t="str">
        <f>IF(males!V5&gt;0,males!V5,"")</f>
        <v/>
      </c>
      <c r="G12" s="58" t="str">
        <f>IF(males!V7&gt;0,males!V7,"")</f>
        <v/>
      </c>
      <c r="H12" s="58" t="str">
        <f>IF(males!V8&gt;0,males!V8,"")</f>
        <v/>
      </c>
      <c r="I12" s="58" t="str">
        <f>IF(males!V9&gt;0,males!V9,"")</f>
        <v/>
      </c>
      <c r="J12" s="58" t="str">
        <f>IF(males!V10&gt;0,males!V10,"")</f>
        <v/>
      </c>
      <c r="K12" s="58" t="str">
        <f>IF(males!V11&gt;0,males!V11,"")</f>
        <v/>
      </c>
      <c r="L12" s="60" t="str">
        <f>IF(males!V12&gt;0,males!V12,"")</f>
        <v/>
      </c>
      <c r="M12" s="60" t="str">
        <f>IF(males!V13&gt;0,males!V13,"")</f>
        <v/>
      </c>
      <c r="N12" s="58" t="str">
        <f>IF(males!V15&gt;0,males!V15,"")</f>
        <v/>
      </c>
      <c r="O12" s="58" t="str">
        <f>IF(males!V16&gt;0,males!V16,"")</f>
        <v/>
      </c>
      <c r="P12" s="58" t="str">
        <f>IF(males!V17&gt;0,males!V17,"")</f>
        <v/>
      </c>
      <c r="Q12" s="58" t="str">
        <f>IF(males!V18&gt;0,males!V18,"")</f>
        <v/>
      </c>
      <c r="R12" s="58" t="str">
        <f>IF(males!V19&gt;0,males!V19,"")</f>
        <v/>
      </c>
      <c r="S12" s="58" t="str">
        <f>IF(males!V20&gt;0,males!V20,"")</f>
        <v/>
      </c>
      <c r="T12" s="58" t="str">
        <f>IF(males!V21&gt;0,males!V21,"")</f>
        <v/>
      </c>
      <c r="U12" s="58" t="str">
        <f>IF(males!V22&gt;0,males!V22,"")</f>
        <v/>
      </c>
      <c r="V12" s="58" t="str">
        <f>IF(males!V24&gt;0,males!V24,"")</f>
        <v/>
      </c>
      <c r="W12" s="58" t="str">
        <f>IF(males!V25&gt;0,males!V25,"")</f>
        <v/>
      </c>
      <c r="X12" s="58" t="str">
        <f>IF(males!V26&gt;0,males!V26,"")</f>
        <v/>
      </c>
      <c r="Y12" s="58" t="str">
        <f>IF(males!V27&gt;0,males!V27,"")</f>
        <v/>
      </c>
      <c r="Z12" s="58" t="str">
        <f>IF(males!V28&gt;0,males!V28,"")</f>
        <v/>
      </c>
      <c r="AA12" s="58" t="str">
        <f>IF(males!V29&gt;0,males!V29,"")</f>
        <v/>
      </c>
      <c r="AB12" s="58" t="str">
        <f>IF(males!V30&gt;0,males!V30,"")</f>
        <v/>
      </c>
      <c r="AC12" s="58" t="str">
        <f>IF(males!V31&gt;0,males!V31,"")</f>
        <v/>
      </c>
      <c r="AD12" s="58" t="str">
        <f>IF(males!V33&gt;0,males!V33,"")</f>
        <v/>
      </c>
      <c r="AE12" s="58" t="str">
        <f>IF(males!V34&gt;0,males!V34,"")</f>
        <v/>
      </c>
      <c r="AF12" s="58" t="str">
        <f>IF(males!V35&gt;0,males!V35,"")</f>
        <v/>
      </c>
      <c r="AG12" s="58" t="str">
        <f>IF(males!V36&gt;0,males!V36,"")</f>
        <v/>
      </c>
      <c r="AH12" s="58" t="str">
        <f>IF(males!V37&gt;0,males!V37,"")</f>
        <v/>
      </c>
      <c r="AI12" s="58" t="str">
        <f>IF(males!V38&gt;0,males!V38,"")</f>
        <v/>
      </c>
      <c r="AJ12" s="58" t="str">
        <f>IF(males!V39&gt;0,males!V39,"")</f>
        <v/>
      </c>
      <c r="AK12" s="58" t="str">
        <f>IF(males!V40&gt;0,males!V40,"")</f>
        <v/>
      </c>
      <c r="AL12" s="58" t="str">
        <f>IF(males!V42&gt;0,males!V42,"")</f>
        <v/>
      </c>
      <c r="AM12" s="58" t="str">
        <f>IF(males!V43&gt;0,males!V43,"")</f>
        <v/>
      </c>
      <c r="AN12" s="58" t="str">
        <f>IF(males!V44&gt;0,males!V44,"")</f>
        <v/>
      </c>
      <c r="AO12" s="58" t="str">
        <f>IF(males!V45&gt;0,males!V45,"")</f>
        <v/>
      </c>
      <c r="AP12" s="58" t="str">
        <f>IF(males!V46&gt;0,males!V46,"")</f>
        <v/>
      </c>
      <c r="AQ12" s="58" t="str">
        <f>IF(males!V47&gt;0,males!V47,"")</f>
        <v/>
      </c>
      <c r="AR12" s="58" t="str">
        <f>IF(males!V48&gt;0,males!V48,"")</f>
        <v/>
      </c>
      <c r="AS12" s="96" t="str">
        <f>IF(males!V49&gt;0,males!V49,"")</f>
        <v/>
      </c>
    </row>
    <row r="13" spans="1:45" x14ac:dyDescent="0.2">
      <c r="A13" s="132" t="str">
        <f>'female stats (μm)'!A$2</f>
        <v>Milnesium inceptum</v>
      </c>
      <c r="B13" s="75" t="str">
        <f>'female stats (μm)'!B$2</f>
        <v>BG.058</v>
      </c>
      <c r="C13" s="56">
        <f>males!X1</f>
        <v>12</v>
      </c>
      <c r="D13" s="57" t="str">
        <f>IF(males!X3&gt;0,males!X3,"")</f>
        <v/>
      </c>
      <c r="E13" s="57" t="str">
        <f>IF(males!X4&gt;0,males!X4,"")</f>
        <v/>
      </c>
      <c r="F13" s="58" t="str">
        <f>IF(males!X5&gt;0,males!X5,"")</f>
        <v/>
      </c>
      <c r="G13" s="58" t="str">
        <f>IF(males!X7&gt;0,males!X7,"")</f>
        <v/>
      </c>
      <c r="H13" s="58" t="str">
        <f>IF(males!X8&gt;0,males!X8,"")</f>
        <v/>
      </c>
      <c r="I13" s="58" t="str">
        <f>IF(males!X9&gt;0,males!X9,"")</f>
        <v/>
      </c>
      <c r="J13" s="58" t="str">
        <f>IF(males!X10&gt;0,males!X10,"")</f>
        <v/>
      </c>
      <c r="K13" s="58" t="str">
        <f>IF(males!X11&gt;0,males!X11,"")</f>
        <v/>
      </c>
      <c r="L13" s="60" t="str">
        <f>IF(males!X12&gt;0,males!X12,"")</f>
        <v/>
      </c>
      <c r="M13" s="60" t="str">
        <f>IF(males!X13&gt;0,males!X13,"")</f>
        <v/>
      </c>
      <c r="N13" s="58" t="str">
        <f>IF(males!X15&gt;0,males!X15,"")</f>
        <v/>
      </c>
      <c r="O13" s="58" t="str">
        <f>IF(males!X16&gt;0,males!X16,"")</f>
        <v/>
      </c>
      <c r="P13" s="58" t="str">
        <f>IF(males!X17&gt;0,males!X17,"")</f>
        <v/>
      </c>
      <c r="Q13" s="58" t="str">
        <f>IF(males!X18&gt;0,males!X18,"")</f>
        <v/>
      </c>
      <c r="R13" s="58" t="str">
        <f>IF(males!X19&gt;0,males!X19,"")</f>
        <v/>
      </c>
      <c r="S13" s="58" t="str">
        <f>IF(males!X20&gt;0,males!X20,"")</f>
        <v/>
      </c>
      <c r="T13" s="58" t="str">
        <f>IF(males!X21&gt;0,males!X21,"")</f>
        <v/>
      </c>
      <c r="U13" s="58" t="str">
        <f>IF(males!X22&gt;0,males!X22,"")</f>
        <v/>
      </c>
      <c r="V13" s="58" t="str">
        <f>IF(males!X24&gt;0,males!X24,"")</f>
        <v/>
      </c>
      <c r="W13" s="58" t="str">
        <f>IF(males!X25&gt;0,males!X25,"")</f>
        <v/>
      </c>
      <c r="X13" s="58" t="str">
        <f>IF(males!X26&gt;0,males!X26,"")</f>
        <v/>
      </c>
      <c r="Y13" s="58" t="str">
        <f>IF(males!X27&gt;0,males!X27,"")</f>
        <v/>
      </c>
      <c r="Z13" s="58" t="str">
        <f>IF(males!X28&gt;0,males!X28,"")</f>
        <v/>
      </c>
      <c r="AA13" s="58" t="str">
        <f>IF(males!X29&gt;0,males!X29,"")</f>
        <v/>
      </c>
      <c r="AB13" s="58" t="str">
        <f>IF(males!X30&gt;0,males!X30,"")</f>
        <v/>
      </c>
      <c r="AC13" s="58" t="str">
        <f>IF(males!X31&gt;0,males!X31,"")</f>
        <v/>
      </c>
      <c r="AD13" s="58" t="str">
        <f>IF(males!X33&gt;0,males!X33,"")</f>
        <v/>
      </c>
      <c r="AE13" s="58" t="str">
        <f>IF(males!X34&gt;0,males!X34,"")</f>
        <v/>
      </c>
      <c r="AF13" s="58" t="str">
        <f>IF(males!X35&gt;0,males!X35,"")</f>
        <v/>
      </c>
      <c r="AG13" s="58" t="str">
        <f>IF(males!X36&gt;0,males!X36,"")</f>
        <v/>
      </c>
      <c r="AH13" s="58" t="str">
        <f>IF(males!X37&gt;0,males!X37,"")</f>
        <v/>
      </c>
      <c r="AI13" s="58" t="str">
        <f>IF(males!X38&gt;0,males!X38,"")</f>
        <v/>
      </c>
      <c r="AJ13" s="58" t="str">
        <f>IF(males!X39&gt;0,males!X39,"")</f>
        <v/>
      </c>
      <c r="AK13" s="58" t="str">
        <f>IF(males!X40&gt;0,males!X40,"")</f>
        <v/>
      </c>
      <c r="AL13" s="58" t="str">
        <f>IF(males!X42&gt;0,males!X42,"")</f>
        <v/>
      </c>
      <c r="AM13" s="58" t="str">
        <f>IF(males!X43&gt;0,males!X43,"")</f>
        <v/>
      </c>
      <c r="AN13" s="58" t="str">
        <f>IF(males!X44&gt;0,males!X44,"")</f>
        <v/>
      </c>
      <c r="AO13" s="58" t="str">
        <f>IF(males!X45&gt;0,males!X45,"")</f>
        <v/>
      </c>
      <c r="AP13" s="58" t="str">
        <f>IF(males!X46&gt;0,males!X46,"")</f>
        <v/>
      </c>
      <c r="AQ13" s="58" t="str">
        <f>IF(males!X47&gt;0,males!X47,"")</f>
        <v/>
      </c>
      <c r="AR13" s="58" t="str">
        <f>IF(males!X48&gt;0,males!X48,"")</f>
        <v/>
      </c>
      <c r="AS13" s="96" t="str">
        <f>IF(males!X49&gt;0,males!X49,"")</f>
        <v/>
      </c>
    </row>
    <row r="14" spans="1:45" x14ac:dyDescent="0.2">
      <c r="A14" s="132" t="str">
        <f>'female stats (μm)'!A$2</f>
        <v>Milnesium inceptum</v>
      </c>
      <c r="B14" s="75" t="str">
        <f>'female stats (μm)'!B$2</f>
        <v>BG.058</v>
      </c>
      <c r="C14" s="56">
        <f>males!Z1</f>
        <v>13</v>
      </c>
      <c r="D14" s="57" t="str">
        <f>IF(males!Z3&gt;0,males!Z3,"")</f>
        <v/>
      </c>
      <c r="E14" s="57" t="str">
        <f>IF(males!Z4&gt;0,males!Z4,"")</f>
        <v/>
      </c>
      <c r="F14" s="58" t="str">
        <f>IF(males!Z5&gt;0,males!Z5,"")</f>
        <v/>
      </c>
      <c r="G14" s="58" t="str">
        <f>IF(males!Z7&gt;0,males!Z7,"")</f>
        <v/>
      </c>
      <c r="H14" s="58" t="str">
        <f>IF(males!Z8&gt;0,males!Z8,"")</f>
        <v/>
      </c>
      <c r="I14" s="58" t="str">
        <f>IF(males!Z9&gt;0,males!Z9,"")</f>
        <v/>
      </c>
      <c r="J14" s="58" t="str">
        <f>IF(males!Z10&gt;0,males!Z10,"")</f>
        <v/>
      </c>
      <c r="K14" s="58" t="str">
        <f>IF(males!Z11&gt;0,males!Z11,"")</f>
        <v/>
      </c>
      <c r="L14" s="60" t="str">
        <f>IF(males!Z12&gt;0,males!Z12,"")</f>
        <v/>
      </c>
      <c r="M14" s="60" t="str">
        <f>IF(males!Z13&gt;0,males!Z13,"")</f>
        <v/>
      </c>
      <c r="N14" s="58" t="str">
        <f>IF(males!Z15&gt;0,males!Z15,"")</f>
        <v/>
      </c>
      <c r="O14" s="58" t="str">
        <f>IF(males!Z16&gt;0,males!Z16,"")</f>
        <v/>
      </c>
      <c r="P14" s="58" t="str">
        <f>IF(males!Z17&gt;0,males!Z17,"")</f>
        <v/>
      </c>
      <c r="Q14" s="58" t="str">
        <f>IF(males!Z18&gt;0,males!Z18,"")</f>
        <v/>
      </c>
      <c r="R14" s="58" t="str">
        <f>IF(males!Z19&gt;0,males!Z19,"")</f>
        <v/>
      </c>
      <c r="S14" s="58" t="str">
        <f>IF(males!Z20&gt;0,males!Z20,"")</f>
        <v/>
      </c>
      <c r="T14" s="58" t="str">
        <f>IF(males!Z21&gt;0,males!Z21,"")</f>
        <v/>
      </c>
      <c r="U14" s="58" t="str">
        <f>IF(males!Z22&gt;0,males!Z22,"")</f>
        <v/>
      </c>
      <c r="V14" s="58" t="str">
        <f>IF(males!Z24&gt;0,males!Z24,"")</f>
        <v/>
      </c>
      <c r="W14" s="58" t="str">
        <f>IF(males!Z25&gt;0,males!Z25,"")</f>
        <v/>
      </c>
      <c r="X14" s="58" t="str">
        <f>IF(males!Z26&gt;0,males!Z26,"")</f>
        <v/>
      </c>
      <c r="Y14" s="58" t="str">
        <f>IF(males!Z27&gt;0,males!Z27,"")</f>
        <v/>
      </c>
      <c r="Z14" s="58" t="str">
        <f>IF(males!Z28&gt;0,males!Z28,"")</f>
        <v/>
      </c>
      <c r="AA14" s="58" t="str">
        <f>IF(males!Z29&gt;0,males!Z29,"")</f>
        <v/>
      </c>
      <c r="AB14" s="58" t="str">
        <f>IF(males!Z30&gt;0,males!Z30,"")</f>
        <v/>
      </c>
      <c r="AC14" s="58" t="str">
        <f>IF(males!Z31&gt;0,males!Z31,"")</f>
        <v/>
      </c>
      <c r="AD14" s="58" t="str">
        <f>IF(males!Z33&gt;0,males!Z33,"")</f>
        <v/>
      </c>
      <c r="AE14" s="58" t="str">
        <f>IF(males!Z34&gt;0,males!Z34,"")</f>
        <v/>
      </c>
      <c r="AF14" s="58" t="str">
        <f>IF(males!Z35&gt;0,males!Z35,"")</f>
        <v/>
      </c>
      <c r="AG14" s="58" t="str">
        <f>IF(males!Z36&gt;0,males!Z36,"")</f>
        <v/>
      </c>
      <c r="AH14" s="58" t="str">
        <f>IF(males!Z37&gt;0,males!Z37,"")</f>
        <v/>
      </c>
      <c r="AI14" s="58" t="str">
        <f>IF(males!Z38&gt;0,males!Z38,"")</f>
        <v/>
      </c>
      <c r="AJ14" s="58" t="str">
        <f>IF(males!Z39&gt;0,males!Z39,"")</f>
        <v/>
      </c>
      <c r="AK14" s="58" t="str">
        <f>IF(males!Z40&gt;0,males!Z40,"")</f>
        <v/>
      </c>
      <c r="AL14" s="58" t="str">
        <f>IF(males!Z42&gt;0,males!Z42,"")</f>
        <v/>
      </c>
      <c r="AM14" s="58" t="str">
        <f>IF(males!Z43&gt;0,males!Z43,"")</f>
        <v/>
      </c>
      <c r="AN14" s="58" t="str">
        <f>IF(males!Z44&gt;0,males!Z44,"")</f>
        <v/>
      </c>
      <c r="AO14" s="58" t="str">
        <f>IF(males!Z45&gt;0,males!Z45,"")</f>
        <v/>
      </c>
      <c r="AP14" s="58" t="str">
        <f>IF(males!Z46&gt;0,males!Z46,"")</f>
        <v/>
      </c>
      <c r="AQ14" s="58" t="str">
        <f>IF(males!Z47&gt;0,males!Z47,"")</f>
        <v/>
      </c>
      <c r="AR14" s="58" t="str">
        <f>IF(males!Z48&gt;0,males!Z48,"")</f>
        <v/>
      </c>
      <c r="AS14" s="96" t="str">
        <f>IF(males!Z49&gt;0,males!Z49,"")</f>
        <v/>
      </c>
    </row>
    <row r="15" spans="1:45" x14ac:dyDescent="0.2">
      <c r="A15" s="132" t="str">
        <f>'female stats (μm)'!A$2</f>
        <v>Milnesium inceptum</v>
      </c>
      <c r="B15" s="75" t="str">
        <f>'female stats (μm)'!B$2</f>
        <v>BG.058</v>
      </c>
      <c r="C15" s="56">
        <f>males!AB1</f>
        <v>14</v>
      </c>
      <c r="D15" s="57" t="str">
        <f>IF(males!AB3&gt;0,males!AB3,"")</f>
        <v/>
      </c>
      <c r="E15" s="57" t="str">
        <f>IF(males!AB4&gt;0,males!AB4,"")</f>
        <v/>
      </c>
      <c r="F15" s="58" t="str">
        <f>IF(males!AB5&gt;0,males!AB5,"")</f>
        <v/>
      </c>
      <c r="G15" s="58" t="str">
        <f>IF(males!AB7&gt;0,males!AB7,"")</f>
        <v/>
      </c>
      <c r="H15" s="58" t="str">
        <f>IF(males!AB8&gt;0,males!AB8,"")</f>
        <v/>
      </c>
      <c r="I15" s="58" t="str">
        <f>IF(males!AB9&gt;0,males!AB9,"")</f>
        <v/>
      </c>
      <c r="J15" s="58" t="str">
        <f>IF(males!AB10&gt;0,males!AB10,"")</f>
        <v/>
      </c>
      <c r="K15" s="58" t="str">
        <f>IF(males!AB11&gt;0,males!AB11,"")</f>
        <v/>
      </c>
      <c r="L15" s="60" t="str">
        <f>IF(males!AB12&gt;0,males!AB12,"")</f>
        <v/>
      </c>
      <c r="M15" s="60" t="str">
        <f>IF(males!AB13&gt;0,males!AB13,"")</f>
        <v/>
      </c>
      <c r="N15" s="58" t="str">
        <f>IF(males!AB15&gt;0,males!AB15,"")</f>
        <v/>
      </c>
      <c r="O15" s="58" t="str">
        <f>IF(males!AB16&gt;0,males!AB16,"")</f>
        <v/>
      </c>
      <c r="P15" s="58" t="str">
        <f>IF(males!AB17&gt;0,males!AB17,"")</f>
        <v/>
      </c>
      <c r="Q15" s="58" t="str">
        <f>IF(males!AB18&gt;0,males!AB18,"")</f>
        <v/>
      </c>
      <c r="R15" s="58" t="str">
        <f>IF(males!AB19&gt;0,males!AB19,"")</f>
        <v/>
      </c>
      <c r="S15" s="58" t="str">
        <f>IF(males!AB20&gt;0,males!AB20,"")</f>
        <v/>
      </c>
      <c r="T15" s="58" t="str">
        <f>IF(males!AB21&gt;0,males!AB21,"")</f>
        <v/>
      </c>
      <c r="U15" s="58" t="str">
        <f>IF(males!AB22&gt;0,males!AB22,"")</f>
        <v/>
      </c>
      <c r="V15" s="58" t="str">
        <f>IF(males!AB24&gt;0,males!AB24,"")</f>
        <v/>
      </c>
      <c r="W15" s="58" t="str">
        <f>IF(males!AB25&gt;0,males!AB25,"")</f>
        <v/>
      </c>
      <c r="X15" s="58" t="str">
        <f>IF(males!AB26&gt;0,males!AB26,"")</f>
        <v/>
      </c>
      <c r="Y15" s="58" t="str">
        <f>IF(males!AB27&gt;0,males!AB27,"")</f>
        <v/>
      </c>
      <c r="Z15" s="58" t="str">
        <f>IF(males!AB28&gt;0,males!AB28,"")</f>
        <v/>
      </c>
      <c r="AA15" s="58" t="str">
        <f>IF(males!AB29&gt;0,males!AB29,"")</f>
        <v/>
      </c>
      <c r="AB15" s="58" t="str">
        <f>IF(males!AB30&gt;0,males!AB30,"")</f>
        <v/>
      </c>
      <c r="AC15" s="58" t="str">
        <f>IF(males!AB31&gt;0,males!AB31,"")</f>
        <v/>
      </c>
      <c r="AD15" s="58" t="str">
        <f>IF(males!AB33&gt;0,males!AB33,"")</f>
        <v/>
      </c>
      <c r="AE15" s="58" t="str">
        <f>IF(males!AB34&gt;0,males!AB34,"")</f>
        <v/>
      </c>
      <c r="AF15" s="58" t="str">
        <f>IF(males!AB35&gt;0,males!AB35,"")</f>
        <v/>
      </c>
      <c r="AG15" s="58" t="str">
        <f>IF(males!AB36&gt;0,males!AB36,"")</f>
        <v/>
      </c>
      <c r="AH15" s="58" t="str">
        <f>IF(males!AB37&gt;0,males!AB37,"")</f>
        <v/>
      </c>
      <c r="AI15" s="58" t="str">
        <f>IF(males!AB38&gt;0,males!AB38,"")</f>
        <v/>
      </c>
      <c r="AJ15" s="58" t="str">
        <f>IF(males!AB39&gt;0,males!AB39,"")</f>
        <v/>
      </c>
      <c r="AK15" s="58" t="str">
        <f>IF(males!AB40&gt;0,males!AB40,"")</f>
        <v/>
      </c>
      <c r="AL15" s="58" t="str">
        <f>IF(males!AB42&gt;0,males!AB42,"")</f>
        <v/>
      </c>
      <c r="AM15" s="58" t="str">
        <f>IF(males!AB43&gt;0,males!AB43,"")</f>
        <v/>
      </c>
      <c r="AN15" s="58" t="str">
        <f>IF(males!AB44&gt;0,males!AB44,"")</f>
        <v/>
      </c>
      <c r="AO15" s="58" t="str">
        <f>IF(males!AB45&gt;0,males!AB45,"")</f>
        <v/>
      </c>
      <c r="AP15" s="58" t="str">
        <f>IF(males!AB46&gt;0,males!AB46,"")</f>
        <v/>
      </c>
      <c r="AQ15" s="58" t="str">
        <f>IF(males!AB47&gt;0,males!AB47,"")</f>
        <v/>
      </c>
      <c r="AR15" s="58" t="str">
        <f>IF(males!AB48&gt;0,males!AB48,"")</f>
        <v/>
      </c>
      <c r="AS15" s="96" t="str">
        <f>IF(males!AB49&gt;0,males!AB49,"")</f>
        <v/>
      </c>
    </row>
    <row r="16" spans="1:45" x14ac:dyDescent="0.2">
      <c r="A16" s="132" t="str">
        <f>'female stats (μm)'!A$2</f>
        <v>Milnesium inceptum</v>
      </c>
      <c r="B16" s="75" t="str">
        <f>'female stats (μm)'!B$2</f>
        <v>BG.058</v>
      </c>
      <c r="C16" s="56">
        <f>males!AD1</f>
        <v>15</v>
      </c>
      <c r="D16" s="57" t="str">
        <f>IF(males!AD3&gt;0,males!AD3,"")</f>
        <v/>
      </c>
      <c r="E16" s="57" t="str">
        <f>IF(males!AD4&gt;0,males!AD4,"")</f>
        <v/>
      </c>
      <c r="F16" s="58" t="str">
        <f>IF(males!AD5&gt;0,males!AD5,"")</f>
        <v/>
      </c>
      <c r="G16" s="58" t="str">
        <f>IF(males!AD7&gt;0,males!AD7,"")</f>
        <v/>
      </c>
      <c r="H16" s="58" t="str">
        <f>IF(males!AD8&gt;0,males!AD8,"")</f>
        <v/>
      </c>
      <c r="I16" s="58" t="str">
        <f>IF(males!AD9&gt;0,males!AD9,"")</f>
        <v/>
      </c>
      <c r="J16" s="58" t="str">
        <f>IF(males!AD10&gt;0,males!AD10,"")</f>
        <v/>
      </c>
      <c r="K16" s="58" t="str">
        <f>IF(males!AD11&gt;0,males!AD11,"")</f>
        <v/>
      </c>
      <c r="L16" s="60" t="str">
        <f>IF(males!AD12&gt;0,males!AD12,"")</f>
        <v/>
      </c>
      <c r="M16" s="60" t="str">
        <f>IF(males!AD13&gt;0,males!AD13,"")</f>
        <v/>
      </c>
      <c r="N16" s="58" t="str">
        <f>IF(males!AD15&gt;0,males!AD15,"")</f>
        <v/>
      </c>
      <c r="O16" s="58" t="str">
        <f>IF(males!AD16&gt;0,males!AD16,"")</f>
        <v/>
      </c>
      <c r="P16" s="58" t="str">
        <f>IF(males!AD17&gt;0,males!AD17,"")</f>
        <v/>
      </c>
      <c r="Q16" s="58" t="str">
        <f>IF(males!AD18&gt;0,males!AD18,"")</f>
        <v/>
      </c>
      <c r="R16" s="58" t="str">
        <f>IF(males!AD19&gt;0,males!AD19,"")</f>
        <v/>
      </c>
      <c r="S16" s="58" t="str">
        <f>IF(males!AD20&gt;0,males!AD20,"")</f>
        <v/>
      </c>
      <c r="T16" s="58" t="str">
        <f>IF(males!AD21&gt;0,males!AD21,"")</f>
        <v/>
      </c>
      <c r="U16" s="58" t="str">
        <f>IF(males!AD22&gt;0,males!AD22,"")</f>
        <v/>
      </c>
      <c r="V16" s="58" t="str">
        <f>IF(males!AD24&gt;0,males!AD24,"")</f>
        <v/>
      </c>
      <c r="W16" s="58" t="str">
        <f>IF(males!AD25&gt;0,males!AD25,"")</f>
        <v/>
      </c>
      <c r="X16" s="58" t="str">
        <f>IF(males!AD26&gt;0,males!AD26,"")</f>
        <v/>
      </c>
      <c r="Y16" s="58" t="str">
        <f>IF(males!AD27&gt;0,males!AD27,"")</f>
        <v/>
      </c>
      <c r="Z16" s="58" t="str">
        <f>IF(males!AD28&gt;0,males!AD28,"")</f>
        <v/>
      </c>
      <c r="AA16" s="58" t="str">
        <f>IF(males!AD29&gt;0,males!AD29,"")</f>
        <v/>
      </c>
      <c r="AB16" s="58" t="str">
        <f>IF(males!AD30&gt;0,males!AD30,"")</f>
        <v/>
      </c>
      <c r="AC16" s="58" t="str">
        <f>IF(males!AD31&gt;0,males!AD31,"")</f>
        <v/>
      </c>
      <c r="AD16" s="58" t="str">
        <f>IF(males!AD33&gt;0,males!AD33,"")</f>
        <v/>
      </c>
      <c r="AE16" s="58" t="str">
        <f>IF(males!AD34&gt;0,males!AD34,"")</f>
        <v/>
      </c>
      <c r="AF16" s="58" t="str">
        <f>IF(males!AD35&gt;0,males!AD35,"")</f>
        <v/>
      </c>
      <c r="AG16" s="58" t="str">
        <f>IF(males!AD36&gt;0,males!AD36,"")</f>
        <v/>
      </c>
      <c r="AH16" s="58" t="str">
        <f>IF(males!AD37&gt;0,males!AD37,"")</f>
        <v/>
      </c>
      <c r="AI16" s="58" t="str">
        <f>IF(males!AD38&gt;0,males!AD38,"")</f>
        <v/>
      </c>
      <c r="AJ16" s="58" t="str">
        <f>IF(males!AD39&gt;0,males!AD39,"")</f>
        <v/>
      </c>
      <c r="AK16" s="58" t="str">
        <f>IF(males!AD40&gt;0,males!AD40,"")</f>
        <v/>
      </c>
      <c r="AL16" s="58" t="str">
        <f>IF(males!AD42&gt;0,males!AD42,"")</f>
        <v/>
      </c>
      <c r="AM16" s="58" t="str">
        <f>IF(males!AD43&gt;0,males!AD43,"")</f>
        <v/>
      </c>
      <c r="AN16" s="58" t="str">
        <f>IF(males!AD44&gt;0,males!AD44,"")</f>
        <v/>
      </c>
      <c r="AO16" s="58" t="str">
        <f>IF(males!AD45&gt;0,males!AD45,"")</f>
        <v/>
      </c>
      <c r="AP16" s="58" t="str">
        <f>IF(males!AD46&gt;0,males!AD46,"")</f>
        <v/>
      </c>
      <c r="AQ16" s="58" t="str">
        <f>IF(males!AD47&gt;0,males!AD47,"")</f>
        <v/>
      </c>
      <c r="AR16" s="58" t="str">
        <f>IF(males!AD48&gt;0,males!AD48,"")</f>
        <v/>
      </c>
      <c r="AS16" s="96" t="str">
        <f>IF(males!AD49&gt;0,males!AD49,"")</f>
        <v/>
      </c>
    </row>
    <row r="17" spans="1:45" x14ac:dyDescent="0.2">
      <c r="A17" s="132" t="str">
        <f>'female stats (μm)'!A$2</f>
        <v>Milnesium inceptum</v>
      </c>
      <c r="B17" s="75" t="str">
        <f>'female stats (μm)'!B$2</f>
        <v>BG.058</v>
      </c>
      <c r="C17" s="56">
        <f>males!AF1</f>
        <v>16</v>
      </c>
      <c r="D17" s="57" t="str">
        <f>IF(males!AF3&gt;0,males!AF3,"")</f>
        <v/>
      </c>
      <c r="E17" s="57" t="str">
        <f>IF(males!AF4&gt;0,males!AF4,"")</f>
        <v/>
      </c>
      <c r="F17" s="58" t="str">
        <f>IF(males!AF5&gt;0,males!AF5,"")</f>
        <v/>
      </c>
      <c r="G17" s="58" t="str">
        <f>IF(males!AF7&gt;0,males!AF7,"")</f>
        <v/>
      </c>
      <c r="H17" s="58" t="str">
        <f>IF(males!AF8&gt;0,males!AF8,"")</f>
        <v/>
      </c>
      <c r="I17" s="58" t="str">
        <f>IF(males!AF9&gt;0,males!AF9,"")</f>
        <v/>
      </c>
      <c r="J17" s="58" t="str">
        <f>IF(males!AF10&gt;0,males!AF10,"")</f>
        <v/>
      </c>
      <c r="K17" s="58" t="str">
        <f>IF(males!AF11&gt;0,males!AF11,"")</f>
        <v/>
      </c>
      <c r="L17" s="60" t="str">
        <f>IF(males!AF12&gt;0,males!AF12,"")</f>
        <v/>
      </c>
      <c r="M17" s="60" t="str">
        <f>IF(males!AF13&gt;0,males!AF13,"")</f>
        <v/>
      </c>
      <c r="N17" s="58" t="str">
        <f>IF(males!AF15&gt;0,males!AF15,"")</f>
        <v/>
      </c>
      <c r="O17" s="58" t="str">
        <f>IF(males!AF16&gt;0,males!AF16,"")</f>
        <v/>
      </c>
      <c r="P17" s="58" t="str">
        <f>IF(males!AF17&gt;0,males!AF17,"")</f>
        <v/>
      </c>
      <c r="Q17" s="58" t="str">
        <f>IF(males!AF18&gt;0,males!AF18,"")</f>
        <v/>
      </c>
      <c r="R17" s="58" t="str">
        <f>IF(males!AF19&gt;0,males!AF19,"")</f>
        <v/>
      </c>
      <c r="S17" s="58" t="str">
        <f>IF(males!AF20&gt;0,males!AF20,"")</f>
        <v/>
      </c>
      <c r="T17" s="58" t="str">
        <f>IF(males!AF21&gt;0,males!AF21,"")</f>
        <v/>
      </c>
      <c r="U17" s="58" t="str">
        <f>IF(males!AF22&gt;0,males!AF22,"")</f>
        <v/>
      </c>
      <c r="V17" s="58" t="str">
        <f>IF(males!AF24&gt;0,males!AF24,"")</f>
        <v/>
      </c>
      <c r="W17" s="58" t="str">
        <f>IF(males!AF25&gt;0,males!AF25,"")</f>
        <v/>
      </c>
      <c r="X17" s="58" t="str">
        <f>IF(males!AF26&gt;0,males!AF26,"")</f>
        <v/>
      </c>
      <c r="Y17" s="58" t="str">
        <f>IF(males!AF27&gt;0,males!AF27,"")</f>
        <v/>
      </c>
      <c r="Z17" s="58" t="str">
        <f>IF(males!AF28&gt;0,males!AF28,"")</f>
        <v/>
      </c>
      <c r="AA17" s="58" t="str">
        <f>IF(males!AF29&gt;0,males!AF29,"")</f>
        <v/>
      </c>
      <c r="AB17" s="58" t="str">
        <f>IF(males!AF30&gt;0,males!AF30,"")</f>
        <v/>
      </c>
      <c r="AC17" s="58" t="str">
        <f>IF(males!AF31&gt;0,males!AF31,"")</f>
        <v/>
      </c>
      <c r="AD17" s="58" t="str">
        <f>IF(males!AF33&gt;0,males!AF33,"")</f>
        <v/>
      </c>
      <c r="AE17" s="58" t="str">
        <f>IF(males!AF34&gt;0,males!AF34,"")</f>
        <v/>
      </c>
      <c r="AF17" s="58" t="str">
        <f>IF(males!AF35&gt;0,males!AF35,"")</f>
        <v/>
      </c>
      <c r="AG17" s="58" t="str">
        <f>IF(males!AF36&gt;0,males!AF36,"")</f>
        <v/>
      </c>
      <c r="AH17" s="58" t="str">
        <f>IF(males!AF37&gt;0,males!AF37,"")</f>
        <v/>
      </c>
      <c r="AI17" s="58" t="str">
        <f>IF(males!AF38&gt;0,males!AF38,"")</f>
        <v/>
      </c>
      <c r="AJ17" s="58" t="str">
        <f>IF(males!AF39&gt;0,males!AF39,"")</f>
        <v/>
      </c>
      <c r="AK17" s="58" t="str">
        <f>IF(males!AF40&gt;0,males!AF40,"")</f>
        <v/>
      </c>
      <c r="AL17" s="58" t="str">
        <f>IF(males!AF42&gt;0,males!AF42,"")</f>
        <v/>
      </c>
      <c r="AM17" s="58" t="str">
        <f>IF(males!AF43&gt;0,males!AF43,"")</f>
        <v/>
      </c>
      <c r="AN17" s="58" t="str">
        <f>IF(males!AF44&gt;0,males!AF44,"")</f>
        <v/>
      </c>
      <c r="AO17" s="58" t="str">
        <f>IF(males!AF45&gt;0,males!AF45,"")</f>
        <v/>
      </c>
      <c r="AP17" s="58" t="str">
        <f>IF(males!AF46&gt;0,males!AF46,"")</f>
        <v/>
      </c>
      <c r="AQ17" s="58" t="str">
        <f>IF(males!AF47&gt;0,males!AF47,"")</f>
        <v/>
      </c>
      <c r="AR17" s="58" t="str">
        <f>IF(males!AF48&gt;0,males!AF48,"")</f>
        <v/>
      </c>
      <c r="AS17" s="96" t="str">
        <f>IF(males!AF49&gt;0,males!AF49,"")</f>
        <v/>
      </c>
    </row>
    <row r="18" spans="1:45" x14ac:dyDescent="0.2">
      <c r="A18" s="132" t="str">
        <f>'female stats (μm)'!A$2</f>
        <v>Milnesium inceptum</v>
      </c>
      <c r="B18" s="75" t="str">
        <f>'female stats (μm)'!B$2</f>
        <v>BG.058</v>
      </c>
      <c r="C18" s="56">
        <f>males!AH1</f>
        <v>17</v>
      </c>
      <c r="D18" s="57" t="str">
        <f>IF(males!AH3&gt;0,males!AH3,"")</f>
        <v/>
      </c>
      <c r="E18" s="57" t="str">
        <f>IF(males!AH4&gt;0,males!AH4,"")</f>
        <v/>
      </c>
      <c r="F18" s="58" t="str">
        <f>IF(males!AH5&gt;0,males!AH5,"")</f>
        <v/>
      </c>
      <c r="G18" s="58" t="str">
        <f>IF(males!AH7&gt;0,males!AH7,"")</f>
        <v/>
      </c>
      <c r="H18" s="58" t="str">
        <f>IF(males!AH8&gt;0,males!AH8,"")</f>
        <v/>
      </c>
      <c r="I18" s="58" t="str">
        <f>IF(males!AH9&gt;0,males!AH9,"")</f>
        <v/>
      </c>
      <c r="J18" s="58" t="str">
        <f>IF(males!AH10&gt;0,males!AH10,"")</f>
        <v/>
      </c>
      <c r="K18" s="58" t="str">
        <f>IF(males!AH11&gt;0,males!AH11,"")</f>
        <v/>
      </c>
      <c r="L18" s="60" t="str">
        <f>IF(males!AH12&gt;0,males!AH12,"")</f>
        <v/>
      </c>
      <c r="M18" s="60" t="str">
        <f>IF(males!AH13&gt;0,males!AH13,"")</f>
        <v/>
      </c>
      <c r="N18" s="58" t="str">
        <f>IF(males!AH15&gt;0,males!AH15,"")</f>
        <v/>
      </c>
      <c r="O18" s="58" t="str">
        <f>IF(males!AH16&gt;0,males!AH16,"")</f>
        <v/>
      </c>
      <c r="P18" s="58" t="str">
        <f>IF(males!AH17&gt;0,males!AH17,"")</f>
        <v/>
      </c>
      <c r="Q18" s="58" t="str">
        <f>IF(males!AH18&gt;0,males!AH18,"")</f>
        <v/>
      </c>
      <c r="R18" s="58" t="str">
        <f>IF(males!AH19&gt;0,males!AH19,"")</f>
        <v/>
      </c>
      <c r="S18" s="58" t="str">
        <f>IF(males!AH20&gt;0,males!AH20,"")</f>
        <v/>
      </c>
      <c r="T18" s="58" t="str">
        <f>IF(males!AH21&gt;0,males!AH21,"")</f>
        <v/>
      </c>
      <c r="U18" s="58" t="str">
        <f>IF(males!AH22&gt;0,males!AH22,"")</f>
        <v/>
      </c>
      <c r="V18" s="58" t="str">
        <f>IF(males!AH24&gt;0,males!AH24,"")</f>
        <v/>
      </c>
      <c r="W18" s="58" t="str">
        <f>IF(males!AH25&gt;0,males!AH25,"")</f>
        <v/>
      </c>
      <c r="X18" s="58" t="str">
        <f>IF(males!AH26&gt;0,males!AH26,"")</f>
        <v/>
      </c>
      <c r="Y18" s="58" t="str">
        <f>IF(males!AH27&gt;0,males!AH27,"")</f>
        <v/>
      </c>
      <c r="Z18" s="58" t="str">
        <f>IF(males!AH28&gt;0,males!AH28,"")</f>
        <v/>
      </c>
      <c r="AA18" s="58" t="str">
        <f>IF(males!AH29&gt;0,males!AH29,"")</f>
        <v/>
      </c>
      <c r="AB18" s="58" t="str">
        <f>IF(males!AH30&gt;0,males!AH30,"")</f>
        <v/>
      </c>
      <c r="AC18" s="58" t="str">
        <f>IF(males!AH31&gt;0,males!AH31,"")</f>
        <v/>
      </c>
      <c r="AD18" s="58" t="str">
        <f>IF(males!AH33&gt;0,males!AH33,"")</f>
        <v/>
      </c>
      <c r="AE18" s="58" t="str">
        <f>IF(males!AH34&gt;0,males!AH34,"")</f>
        <v/>
      </c>
      <c r="AF18" s="58" t="str">
        <f>IF(males!AH35&gt;0,males!AH35,"")</f>
        <v/>
      </c>
      <c r="AG18" s="58" t="str">
        <f>IF(males!AH36&gt;0,males!AH36,"")</f>
        <v/>
      </c>
      <c r="AH18" s="58" t="str">
        <f>IF(males!AH37&gt;0,males!AH37,"")</f>
        <v/>
      </c>
      <c r="AI18" s="58" t="str">
        <f>IF(males!AH38&gt;0,males!AH38,"")</f>
        <v/>
      </c>
      <c r="AJ18" s="58" t="str">
        <f>IF(males!AH39&gt;0,males!AH39,"")</f>
        <v/>
      </c>
      <c r="AK18" s="58" t="str">
        <f>IF(males!AH40&gt;0,males!AH40,"")</f>
        <v/>
      </c>
      <c r="AL18" s="58" t="str">
        <f>IF(males!AH42&gt;0,males!AH42,"")</f>
        <v/>
      </c>
      <c r="AM18" s="58" t="str">
        <f>IF(males!AH43&gt;0,males!AH43,"")</f>
        <v/>
      </c>
      <c r="AN18" s="58" t="str">
        <f>IF(males!AH44&gt;0,males!AH44,"")</f>
        <v/>
      </c>
      <c r="AO18" s="58" t="str">
        <f>IF(males!AH45&gt;0,males!AH45,"")</f>
        <v/>
      </c>
      <c r="AP18" s="58" t="str">
        <f>IF(males!AH46&gt;0,males!AH46,"")</f>
        <v/>
      </c>
      <c r="AQ18" s="58" t="str">
        <f>IF(males!AH47&gt;0,males!AH47,"")</f>
        <v/>
      </c>
      <c r="AR18" s="58" t="str">
        <f>IF(males!AH48&gt;0,males!AH48,"")</f>
        <v/>
      </c>
      <c r="AS18" s="96" t="str">
        <f>IF(males!AH49&gt;0,males!AH49,"")</f>
        <v/>
      </c>
    </row>
    <row r="19" spans="1:45" x14ac:dyDescent="0.2">
      <c r="A19" s="132" t="str">
        <f>'female stats (μm)'!A$2</f>
        <v>Milnesium inceptum</v>
      </c>
      <c r="B19" s="75" t="str">
        <f>'female stats (μm)'!B$2</f>
        <v>BG.058</v>
      </c>
      <c r="C19" s="56">
        <f>males!AJ1</f>
        <v>18</v>
      </c>
      <c r="D19" s="57" t="str">
        <f>IF(males!AJ3&gt;0,males!AJ3,"")</f>
        <v/>
      </c>
      <c r="E19" s="57" t="str">
        <f>IF(males!AJ4&gt;0,males!AJ4,"")</f>
        <v/>
      </c>
      <c r="F19" s="58" t="str">
        <f>IF(males!AJ5&gt;0,males!AJ5,"")</f>
        <v/>
      </c>
      <c r="G19" s="58" t="str">
        <f>IF(males!AJ7&gt;0,males!AJ7,"")</f>
        <v/>
      </c>
      <c r="H19" s="58" t="str">
        <f>IF(males!AJ8&gt;0,males!AJ8,"")</f>
        <v/>
      </c>
      <c r="I19" s="58" t="str">
        <f>IF(males!AJ9&gt;0,males!AJ9,"")</f>
        <v/>
      </c>
      <c r="J19" s="58" t="str">
        <f>IF(males!AJ10&gt;0,males!AJ10,"")</f>
        <v/>
      </c>
      <c r="K19" s="58" t="str">
        <f>IF(males!AJ11&gt;0,males!AJ11,"")</f>
        <v/>
      </c>
      <c r="L19" s="60" t="str">
        <f>IF(males!AJ12&gt;0,males!AJ12,"")</f>
        <v/>
      </c>
      <c r="M19" s="60" t="str">
        <f>IF(males!AJ13&gt;0,males!AJ13,"")</f>
        <v/>
      </c>
      <c r="N19" s="58" t="str">
        <f>IF(males!AJ15&gt;0,males!AJ15,"")</f>
        <v/>
      </c>
      <c r="O19" s="58" t="str">
        <f>IF(males!AJ16&gt;0,males!AJ16,"")</f>
        <v/>
      </c>
      <c r="P19" s="58" t="str">
        <f>IF(males!AJ17&gt;0,males!AJ17,"")</f>
        <v/>
      </c>
      <c r="Q19" s="58" t="str">
        <f>IF(males!AJ18&gt;0,males!AJ18,"")</f>
        <v/>
      </c>
      <c r="R19" s="58" t="str">
        <f>IF(males!AJ19&gt;0,males!AJ19,"")</f>
        <v/>
      </c>
      <c r="S19" s="58" t="str">
        <f>IF(males!AJ20&gt;0,males!AJ20,"")</f>
        <v/>
      </c>
      <c r="T19" s="58" t="str">
        <f>IF(males!AJ21&gt;0,males!AJ21,"")</f>
        <v/>
      </c>
      <c r="U19" s="58" t="str">
        <f>IF(males!AJ22&gt;0,males!AJ22,"")</f>
        <v/>
      </c>
      <c r="V19" s="58" t="str">
        <f>IF(males!AJ24&gt;0,males!AJ24,"")</f>
        <v/>
      </c>
      <c r="W19" s="58" t="str">
        <f>IF(males!AJ25&gt;0,males!AJ25,"")</f>
        <v/>
      </c>
      <c r="X19" s="58" t="str">
        <f>IF(males!AJ26&gt;0,males!AJ26,"")</f>
        <v/>
      </c>
      <c r="Y19" s="58" t="str">
        <f>IF(males!AJ27&gt;0,males!AJ27,"")</f>
        <v/>
      </c>
      <c r="Z19" s="58" t="str">
        <f>IF(males!AJ28&gt;0,males!AJ28,"")</f>
        <v/>
      </c>
      <c r="AA19" s="58" t="str">
        <f>IF(males!AJ29&gt;0,males!AJ29,"")</f>
        <v/>
      </c>
      <c r="AB19" s="58" t="str">
        <f>IF(males!AJ30&gt;0,males!AJ30,"")</f>
        <v/>
      </c>
      <c r="AC19" s="58" t="str">
        <f>IF(males!AJ31&gt;0,males!AJ31,"")</f>
        <v/>
      </c>
      <c r="AD19" s="58" t="str">
        <f>IF(males!AJ33&gt;0,males!AJ33,"")</f>
        <v/>
      </c>
      <c r="AE19" s="58" t="str">
        <f>IF(males!AJ34&gt;0,males!AJ34,"")</f>
        <v/>
      </c>
      <c r="AF19" s="58" t="str">
        <f>IF(males!AJ35&gt;0,males!AJ35,"")</f>
        <v/>
      </c>
      <c r="AG19" s="58" t="str">
        <f>IF(males!AJ36&gt;0,males!AJ36,"")</f>
        <v/>
      </c>
      <c r="AH19" s="58" t="str">
        <f>IF(males!AJ37&gt;0,males!AJ37,"")</f>
        <v/>
      </c>
      <c r="AI19" s="58" t="str">
        <f>IF(males!AJ38&gt;0,males!AJ38,"")</f>
        <v/>
      </c>
      <c r="AJ19" s="58" t="str">
        <f>IF(males!AJ39&gt;0,males!AJ39,"")</f>
        <v/>
      </c>
      <c r="AK19" s="58" t="str">
        <f>IF(males!AJ40&gt;0,males!AJ40,"")</f>
        <v/>
      </c>
      <c r="AL19" s="58" t="str">
        <f>IF(males!AJ42&gt;0,males!AJ42,"")</f>
        <v/>
      </c>
      <c r="AM19" s="58" t="str">
        <f>IF(males!AJ43&gt;0,males!AJ43,"")</f>
        <v/>
      </c>
      <c r="AN19" s="58" t="str">
        <f>IF(males!AJ44&gt;0,males!AJ44,"")</f>
        <v/>
      </c>
      <c r="AO19" s="58" t="str">
        <f>IF(males!AJ45&gt;0,males!AJ45,"")</f>
        <v/>
      </c>
      <c r="AP19" s="58" t="str">
        <f>IF(males!AJ46&gt;0,males!AJ46,"")</f>
        <v/>
      </c>
      <c r="AQ19" s="58" t="str">
        <f>IF(males!AJ47&gt;0,males!AJ47,"")</f>
        <v/>
      </c>
      <c r="AR19" s="58" t="str">
        <f>IF(males!AJ48&gt;0,males!AJ48,"")</f>
        <v/>
      </c>
      <c r="AS19" s="96" t="str">
        <f>IF(males!AJ49&gt;0,males!AJ49,"")</f>
        <v/>
      </c>
    </row>
    <row r="20" spans="1:45" x14ac:dyDescent="0.2">
      <c r="A20" s="132" t="str">
        <f>'female stats (μm)'!A$2</f>
        <v>Milnesium inceptum</v>
      </c>
      <c r="B20" s="75" t="str">
        <f>'female stats (μm)'!B$2</f>
        <v>BG.058</v>
      </c>
      <c r="C20" s="56">
        <f>males!AL1</f>
        <v>19</v>
      </c>
      <c r="D20" s="57" t="str">
        <f>IF(males!AL3&gt;0,males!AL3,"")</f>
        <v/>
      </c>
      <c r="E20" s="57" t="str">
        <f>IF(males!AL4&gt;0,males!AL4,"")</f>
        <v/>
      </c>
      <c r="F20" s="58" t="str">
        <f>IF(males!AL5&gt;0,males!AL5,"")</f>
        <v/>
      </c>
      <c r="G20" s="58" t="str">
        <f>IF(males!AL7&gt;0,males!AL7,"")</f>
        <v/>
      </c>
      <c r="H20" s="58" t="str">
        <f>IF(males!AL8&gt;0,males!AL8,"")</f>
        <v/>
      </c>
      <c r="I20" s="58" t="str">
        <f>IF(males!AL9&gt;0,males!AL9,"")</f>
        <v/>
      </c>
      <c r="J20" s="58" t="str">
        <f>IF(males!AL10&gt;0,males!AL10,"")</f>
        <v/>
      </c>
      <c r="K20" s="58" t="str">
        <f>IF(males!AL11&gt;0,males!AL11,"")</f>
        <v/>
      </c>
      <c r="L20" s="60" t="str">
        <f>IF(males!AL12&gt;0,males!AL12,"")</f>
        <v/>
      </c>
      <c r="M20" s="60" t="str">
        <f>IF(males!AL13&gt;0,males!AL13,"")</f>
        <v/>
      </c>
      <c r="N20" s="58" t="str">
        <f>IF(males!AL15&gt;0,males!AL15,"")</f>
        <v/>
      </c>
      <c r="O20" s="58" t="str">
        <f>IF(males!AL16&gt;0,males!AL16,"")</f>
        <v/>
      </c>
      <c r="P20" s="58" t="str">
        <f>IF(males!AL17&gt;0,males!AL17,"")</f>
        <v/>
      </c>
      <c r="Q20" s="58" t="str">
        <f>IF(males!AL18&gt;0,males!AL18,"")</f>
        <v/>
      </c>
      <c r="R20" s="58" t="str">
        <f>IF(males!AL19&gt;0,males!AL19,"")</f>
        <v/>
      </c>
      <c r="S20" s="58" t="str">
        <f>IF(males!AL20&gt;0,males!AL20,"")</f>
        <v/>
      </c>
      <c r="T20" s="58" t="str">
        <f>IF(males!AL21&gt;0,males!AL21,"")</f>
        <v/>
      </c>
      <c r="U20" s="58" t="str">
        <f>IF(males!AL22&gt;0,males!AL22,"")</f>
        <v/>
      </c>
      <c r="V20" s="58" t="str">
        <f>IF(males!AL24&gt;0,males!AL24,"")</f>
        <v/>
      </c>
      <c r="W20" s="58" t="str">
        <f>IF(males!AL25&gt;0,males!AL25,"")</f>
        <v/>
      </c>
      <c r="X20" s="58" t="str">
        <f>IF(males!AL26&gt;0,males!AL26,"")</f>
        <v/>
      </c>
      <c r="Y20" s="58" t="str">
        <f>IF(males!AL27&gt;0,males!AL27,"")</f>
        <v/>
      </c>
      <c r="Z20" s="58" t="str">
        <f>IF(males!AL28&gt;0,males!AL28,"")</f>
        <v/>
      </c>
      <c r="AA20" s="58" t="str">
        <f>IF(males!AL29&gt;0,males!AL29,"")</f>
        <v/>
      </c>
      <c r="AB20" s="58" t="str">
        <f>IF(males!AL30&gt;0,males!AL30,"")</f>
        <v/>
      </c>
      <c r="AC20" s="58" t="str">
        <f>IF(males!AL31&gt;0,males!AL31,"")</f>
        <v/>
      </c>
      <c r="AD20" s="58" t="str">
        <f>IF(males!AL33&gt;0,males!AL33,"")</f>
        <v/>
      </c>
      <c r="AE20" s="58" t="str">
        <f>IF(males!AL34&gt;0,males!AL34,"")</f>
        <v/>
      </c>
      <c r="AF20" s="58" t="str">
        <f>IF(males!AL35&gt;0,males!AL35,"")</f>
        <v/>
      </c>
      <c r="AG20" s="58" t="str">
        <f>IF(males!AL36&gt;0,males!AL36,"")</f>
        <v/>
      </c>
      <c r="AH20" s="58" t="str">
        <f>IF(males!AL37&gt;0,males!AL37,"")</f>
        <v/>
      </c>
      <c r="AI20" s="58" t="str">
        <f>IF(males!AL38&gt;0,males!AL38,"")</f>
        <v/>
      </c>
      <c r="AJ20" s="58" t="str">
        <f>IF(males!AL39&gt;0,males!AL39,"")</f>
        <v/>
      </c>
      <c r="AK20" s="58" t="str">
        <f>IF(males!AL40&gt;0,males!AL40,"")</f>
        <v/>
      </c>
      <c r="AL20" s="58" t="str">
        <f>IF(males!AL42&gt;0,males!AL42,"")</f>
        <v/>
      </c>
      <c r="AM20" s="58" t="str">
        <f>IF(males!AL43&gt;0,males!AL43,"")</f>
        <v/>
      </c>
      <c r="AN20" s="58" t="str">
        <f>IF(males!AL44&gt;0,males!AL44,"")</f>
        <v/>
      </c>
      <c r="AO20" s="58" t="str">
        <f>IF(males!AL45&gt;0,males!AL45,"")</f>
        <v/>
      </c>
      <c r="AP20" s="58" t="str">
        <f>IF(males!AL46&gt;0,males!AL46,"")</f>
        <v/>
      </c>
      <c r="AQ20" s="58" t="str">
        <f>IF(males!AL47&gt;0,males!AL47,"")</f>
        <v/>
      </c>
      <c r="AR20" s="58" t="str">
        <f>IF(males!AL48&gt;0,males!AL48,"")</f>
        <v/>
      </c>
      <c r="AS20" s="96" t="str">
        <f>IF(males!AL49&gt;0,males!AL49,"")</f>
        <v/>
      </c>
    </row>
    <row r="21" spans="1:45" x14ac:dyDescent="0.2">
      <c r="A21" s="132" t="str">
        <f>'female stats (μm)'!A$2</f>
        <v>Milnesium inceptum</v>
      </c>
      <c r="B21" s="75" t="str">
        <f>'female stats (μm)'!B$2</f>
        <v>BG.058</v>
      </c>
      <c r="C21" s="56">
        <f>males!AN1</f>
        <v>20</v>
      </c>
      <c r="D21" s="57" t="str">
        <f>IF(males!AN3&gt;0,males!AN3,"")</f>
        <v/>
      </c>
      <c r="E21" s="57" t="str">
        <f>IF(males!AN4&gt;0,males!AN4,"")</f>
        <v/>
      </c>
      <c r="F21" s="58" t="str">
        <f>IF(males!AN5&gt;0,males!AN5,"")</f>
        <v/>
      </c>
      <c r="G21" s="58" t="str">
        <f>IF(males!AN7&gt;0,males!AN7,"")</f>
        <v/>
      </c>
      <c r="H21" s="58" t="str">
        <f>IF(males!AN8&gt;0,males!AN8,"")</f>
        <v/>
      </c>
      <c r="I21" s="58" t="str">
        <f>IF(males!AN9&gt;0,males!AN9,"")</f>
        <v/>
      </c>
      <c r="J21" s="58" t="str">
        <f>IF(males!AN10&gt;0,males!AN10,"")</f>
        <v/>
      </c>
      <c r="K21" s="58" t="str">
        <f>IF(males!AN11&gt;0,males!AN11,"")</f>
        <v/>
      </c>
      <c r="L21" s="60" t="str">
        <f>IF(males!AN12&gt;0,males!AN12,"")</f>
        <v/>
      </c>
      <c r="M21" s="60" t="str">
        <f>IF(males!AN13&gt;0,males!AN13,"")</f>
        <v/>
      </c>
      <c r="N21" s="58" t="str">
        <f>IF(males!AN15&gt;0,males!AN15,"")</f>
        <v/>
      </c>
      <c r="O21" s="58" t="str">
        <f>IF(males!AN16&gt;0,males!AN16,"")</f>
        <v/>
      </c>
      <c r="P21" s="58" t="str">
        <f>IF(males!AN17&gt;0,males!AN17,"")</f>
        <v/>
      </c>
      <c r="Q21" s="58" t="str">
        <f>IF(males!AN18&gt;0,males!AN18,"")</f>
        <v/>
      </c>
      <c r="R21" s="58" t="str">
        <f>IF(males!AN19&gt;0,males!AN19,"")</f>
        <v/>
      </c>
      <c r="S21" s="58" t="str">
        <f>IF(males!AN20&gt;0,males!AN20,"")</f>
        <v/>
      </c>
      <c r="T21" s="58" t="str">
        <f>IF(males!AN21&gt;0,males!AN21,"")</f>
        <v/>
      </c>
      <c r="U21" s="58" t="str">
        <f>IF(males!AN22&gt;0,males!AN22,"")</f>
        <v/>
      </c>
      <c r="V21" s="58" t="str">
        <f>IF(males!AN24&gt;0,males!AN24,"")</f>
        <v/>
      </c>
      <c r="W21" s="58" t="str">
        <f>IF(males!AN25&gt;0,males!AN25,"")</f>
        <v/>
      </c>
      <c r="X21" s="58" t="str">
        <f>IF(males!AN26&gt;0,males!AN26,"")</f>
        <v/>
      </c>
      <c r="Y21" s="58" t="str">
        <f>IF(males!AN27&gt;0,males!AN27,"")</f>
        <v/>
      </c>
      <c r="Z21" s="58" t="str">
        <f>IF(males!AN28&gt;0,males!AN28,"")</f>
        <v/>
      </c>
      <c r="AA21" s="58" t="str">
        <f>IF(males!AN29&gt;0,males!AN29,"")</f>
        <v/>
      </c>
      <c r="AB21" s="58" t="str">
        <f>IF(males!AN30&gt;0,males!AN30,"")</f>
        <v/>
      </c>
      <c r="AC21" s="58" t="str">
        <f>IF(males!AN31&gt;0,males!AN31,"")</f>
        <v/>
      </c>
      <c r="AD21" s="58" t="str">
        <f>IF(males!AN33&gt;0,males!AN33,"")</f>
        <v/>
      </c>
      <c r="AE21" s="58" t="str">
        <f>IF(males!AN34&gt;0,males!AN34,"")</f>
        <v/>
      </c>
      <c r="AF21" s="58" t="str">
        <f>IF(males!AN35&gt;0,males!AN35,"")</f>
        <v/>
      </c>
      <c r="AG21" s="58" t="str">
        <f>IF(males!AN36&gt;0,males!AN36,"")</f>
        <v/>
      </c>
      <c r="AH21" s="58" t="str">
        <f>IF(males!AN37&gt;0,males!AN37,"")</f>
        <v/>
      </c>
      <c r="AI21" s="58" t="str">
        <f>IF(males!AN38&gt;0,males!AN38,"")</f>
        <v/>
      </c>
      <c r="AJ21" s="58" t="str">
        <f>IF(males!AN39&gt;0,males!AN39,"")</f>
        <v/>
      </c>
      <c r="AK21" s="58" t="str">
        <f>IF(males!AN40&gt;0,males!AN40,"")</f>
        <v/>
      </c>
      <c r="AL21" s="58" t="str">
        <f>IF(males!AN42&gt;0,males!AN42,"")</f>
        <v/>
      </c>
      <c r="AM21" s="58" t="str">
        <f>IF(males!AN43&gt;0,males!AN43,"")</f>
        <v/>
      </c>
      <c r="AN21" s="58" t="str">
        <f>IF(males!AN44&gt;0,males!AN44,"")</f>
        <v/>
      </c>
      <c r="AO21" s="58" t="str">
        <f>IF(males!AN45&gt;0,males!AN45,"")</f>
        <v/>
      </c>
      <c r="AP21" s="58" t="str">
        <f>IF(males!AN46&gt;0,males!AN46,"")</f>
        <v/>
      </c>
      <c r="AQ21" s="58" t="str">
        <f>IF(males!AN47&gt;0,males!AN47,"")</f>
        <v/>
      </c>
      <c r="AR21" s="58" t="str">
        <f>IF(males!AN48&gt;0,males!AN48,"")</f>
        <v/>
      </c>
      <c r="AS21" s="96" t="str">
        <f>IF(males!AN49&gt;0,males!AN49,"")</f>
        <v/>
      </c>
    </row>
    <row r="22" spans="1:45" x14ac:dyDescent="0.2">
      <c r="A22" s="132" t="str">
        <f>'female stats (μm)'!A$2</f>
        <v>Milnesium inceptum</v>
      </c>
      <c r="B22" s="75" t="str">
        <f>'female stats (μm)'!B$2</f>
        <v>BG.058</v>
      </c>
      <c r="C22" s="56">
        <f>males!AP1</f>
        <v>21</v>
      </c>
      <c r="D22" s="57" t="str">
        <f>IF(males!AP3&gt;0,males!AP3,"")</f>
        <v/>
      </c>
      <c r="E22" s="57" t="str">
        <f>IF(males!AP4&gt;0,males!AP4,"")</f>
        <v/>
      </c>
      <c r="F22" s="58" t="str">
        <f>IF(males!AP5&gt;0,males!AP5,"")</f>
        <v/>
      </c>
      <c r="G22" s="58" t="str">
        <f>IF(males!AP7&gt;0,males!AP7,"")</f>
        <v/>
      </c>
      <c r="H22" s="58" t="str">
        <f>IF(males!AP8&gt;0,males!AP8,"")</f>
        <v/>
      </c>
      <c r="I22" s="58" t="str">
        <f>IF(males!AP9&gt;0,males!AP9,"")</f>
        <v/>
      </c>
      <c r="J22" s="58" t="str">
        <f>IF(males!AP10&gt;0,males!AP10,"")</f>
        <v/>
      </c>
      <c r="K22" s="58" t="str">
        <f>IF(males!AP11&gt;0,males!AP11,"")</f>
        <v/>
      </c>
      <c r="L22" s="60" t="str">
        <f>IF(males!AP12&gt;0,males!AP12,"")</f>
        <v/>
      </c>
      <c r="M22" s="60" t="str">
        <f>IF(males!AP13&gt;0,males!AP13,"")</f>
        <v/>
      </c>
      <c r="N22" s="58" t="str">
        <f>IF(males!AP15&gt;0,males!AP15,"")</f>
        <v/>
      </c>
      <c r="O22" s="58" t="str">
        <f>IF(males!AP16&gt;0,males!AP16,"")</f>
        <v/>
      </c>
      <c r="P22" s="58" t="str">
        <f>IF(males!AP17&gt;0,males!AP17,"")</f>
        <v/>
      </c>
      <c r="Q22" s="58" t="str">
        <f>IF(males!AP18&gt;0,males!AP18,"")</f>
        <v/>
      </c>
      <c r="R22" s="58" t="str">
        <f>IF(males!AP19&gt;0,males!AP19,"")</f>
        <v/>
      </c>
      <c r="S22" s="58" t="str">
        <f>IF(males!AP20&gt;0,males!AP20,"")</f>
        <v/>
      </c>
      <c r="T22" s="58" t="str">
        <f>IF(males!AP21&gt;0,males!AP21,"")</f>
        <v/>
      </c>
      <c r="U22" s="58" t="str">
        <f>IF(males!AP22&gt;0,males!AP22,"")</f>
        <v/>
      </c>
      <c r="V22" s="58" t="str">
        <f>IF(males!AP24&gt;0,males!AP24,"")</f>
        <v/>
      </c>
      <c r="W22" s="58" t="str">
        <f>IF(males!AP25&gt;0,males!AP25,"")</f>
        <v/>
      </c>
      <c r="X22" s="58" t="str">
        <f>IF(males!AP26&gt;0,males!AP26,"")</f>
        <v/>
      </c>
      <c r="Y22" s="58" t="str">
        <f>IF(males!AP27&gt;0,males!AP27,"")</f>
        <v/>
      </c>
      <c r="Z22" s="58" t="str">
        <f>IF(males!AP28&gt;0,males!AP28,"")</f>
        <v/>
      </c>
      <c r="AA22" s="58" t="str">
        <f>IF(males!AP29&gt;0,males!AP29,"")</f>
        <v/>
      </c>
      <c r="AB22" s="58" t="str">
        <f>IF(males!AP30&gt;0,males!AP30,"")</f>
        <v/>
      </c>
      <c r="AC22" s="58" t="str">
        <f>IF(males!AP31&gt;0,males!AP31,"")</f>
        <v/>
      </c>
      <c r="AD22" s="58" t="str">
        <f>IF(males!AP33&gt;0,males!AP33,"")</f>
        <v/>
      </c>
      <c r="AE22" s="58" t="str">
        <f>IF(males!AP34&gt;0,males!AP34,"")</f>
        <v/>
      </c>
      <c r="AF22" s="58" t="str">
        <f>IF(males!AP35&gt;0,males!AP35,"")</f>
        <v/>
      </c>
      <c r="AG22" s="58" t="str">
        <f>IF(males!AP36&gt;0,males!AP36,"")</f>
        <v/>
      </c>
      <c r="AH22" s="58" t="str">
        <f>IF(males!AP37&gt;0,males!AP37,"")</f>
        <v/>
      </c>
      <c r="AI22" s="58" t="str">
        <f>IF(males!AP38&gt;0,males!AP38,"")</f>
        <v/>
      </c>
      <c r="AJ22" s="58" t="str">
        <f>IF(males!AP39&gt;0,males!AP39,"")</f>
        <v/>
      </c>
      <c r="AK22" s="58" t="str">
        <f>IF(males!AP40&gt;0,males!AP40,"")</f>
        <v/>
      </c>
      <c r="AL22" s="58" t="str">
        <f>IF(males!AP42&gt;0,males!AP42,"")</f>
        <v/>
      </c>
      <c r="AM22" s="58" t="str">
        <f>IF(males!AP43&gt;0,males!AP43,"")</f>
        <v/>
      </c>
      <c r="AN22" s="58" t="str">
        <f>IF(males!AP44&gt;0,males!AP44,"")</f>
        <v/>
      </c>
      <c r="AO22" s="58" t="str">
        <f>IF(males!AP45&gt;0,males!AP45,"")</f>
        <v/>
      </c>
      <c r="AP22" s="58" t="str">
        <f>IF(males!AP46&gt;0,males!AP46,"")</f>
        <v/>
      </c>
      <c r="AQ22" s="58" t="str">
        <f>IF(males!AP47&gt;0,males!AP47,"")</f>
        <v/>
      </c>
      <c r="AR22" s="58" t="str">
        <f>IF(males!AP48&gt;0,males!AP48,"")</f>
        <v/>
      </c>
      <c r="AS22" s="96" t="str">
        <f>IF(males!AP49&gt;0,males!AP49,"")</f>
        <v/>
      </c>
    </row>
    <row r="23" spans="1:45" x14ac:dyDescent="0.2">
      <c r="A23" s="132" t="str">
        <f>'female stats (μm)'!A$2</f>
        <v>Milnesium inceptum</v>
      </c>
      <c r="B23" s="75" t="str">
        <f>'female stats (μm)'!B$2</f>
        <v>BG.058</v>
      </c>
      <c r="C23" s="56">
        <f>males!AR1</f>
        <v>22</v>
      </c>
      <c r="D23" s="57" t="str">
        <f>IF(males!AR3&gt;0,males!AR3,"")</f>
        <v/>
      </c>
      <c r="E23" s="57" t="str">
        <f>IF(males!AR4&gt;0,males!AR4,"")</f>
        <v/>
      </c>
      <c r="F23" s="58" t="str">
        <f>IF(males!AR5&gt;0,males!AR5,"")</f>
        <v/>
      </c>
      <c r="G23" s="58" t="str">
        <f>IF(males!AR7&gt;0,males!AR7,"")</f>
        <v/>
      </c>
      <c r="H23" s="58" t="str">
        <f>IF(males!AR8&gt;0,males!AR8,"")</f>
        <v/>
      </c>
      <c r="I23" s="58" t="str">
        <f>IF(males!AR9&gt;0,males!AR9,"")</f>
        <v/>
      </c>
      <c r="J23" s="58" t="str">
        <f>IF(males!AR10&gt;0,males!AR10,"")</f>
        <v/>
      </c>
      <c r="K23" s="58" t="str">
        <f>IF(males!AR11&gt;0,males!AR11,"")</f>
        <v/>
      </c>
      <c r="L23" s="60" t="str">
        <f>IF(males!AR12&gt;0,males!AR12,"")</f>
        <v/>
      </c>
      <c r="M23" s="60" t="str">
        <f>IF(males!AR13&gt;0,males!AR13,"")</f>
        <v/>
      </c>
      <c r="N23" s="58" t="str">
        <f>IF(males!AR15&gt;0,males!AR15,"")</f>
        <v/>
      </c>
      <c r="O23" s="58" t="str">
        <f>IF(males!AR16&gt;0,males!AR16,"")</f>
        <v/>
      </c>
      <c r="P23" s="58" t="str">
        <f>IF(males!AR17&gt;0,males!AR17,"")</f>
        <v/>
      </c>
      <c r="Q23" s="58" t="str">
        <f>IF(males!AR18&gt;0,males!AR18,"")</f>
        <v/>
      </c>
      <c r="R23" s="58" t="str">
        <f>IF(males!AR19&gt;0,males!AR19,"")</f>
        <v/>
      </c>
      <c r="S23" s="58" t="str">
        <f>IF(males!AR20&gt;0,males!AR20,"")</f>
        <v/>
      </c>
      <c r="T23" s="58" t="str">
        <f>IF(males!AR21&gt;0,males!AR21,"")</f>
        <v/>
      </c>
      <c r="U23" s="58" t="str">
        <f>IF(males!AR22&gt;0,males!AR22,"")</f>
        <v/>
      </c>
      <c r="V23" s="58" t="str">
        <f>IF(males!AR24&gt;0,males!AR24,"")</f>
        <v/>
      </c>
      <c r="W23" s="58" t="str">
        <f>IF(males!AR25&gt;0,males!AR25,"")</f>
        <v/>
      </c>
      <c r="X23" s="58" t="str">
        <f>IF(males!AR26&gt;0,males!AR26,"")</f>
        <v/>
      </c>
      <c r="Y23" s="58" t="str">
        <f>IF(males!AR27&gt;0,males!AR27,"")</f>
        <v/>
      </c>
      <c r="Z23" s="58" t="str">
        <f>IF(males!AR28&gt;0,males!AR28,"")</f>
        <v/>
      </c>
      <c r="AA23" s="58" t="str">
        <f>IF(males!AR29&gt;0,males!AR29,"")</f>
        <v/>
      </c>
      <c r="AB23" s="58" t="str">
        <f>IF(males!AR30&gt;0,males!AR30,"")</f>
        <v/>
      </c>
      <c r="AC23" s="58" t="str">
        <f>IF(males!AR31&gt;0,males!AR31,"")</f>
        <v/>
      </c>
      <c r="AD23" s="58" t="str">
        <f>IF(males!AR33&gt;0,males!AR33,"")</f>
        <v/>
      </c>
      <c r="AE23" s="58" t="str">
        <f>IF(males!AR34&gt;0,males!AR34,"")</f>
        <v/>
      </c>
      <c r="AF23" s="58" t="str">
        <f>IF(males!AR35&gt;0,males!AR35,"")</f>
        <v/>
      </c>
      <c r="AG23" s="58" t="str">
        <f>IF(males!AR36&gt;0,males!AR36,"")</f>
        <v/>
      </c>
      <c r="AH23" s="58" t="str">
        <f>IF(males!AR37&gt;0,males!AR37,"")</f>
        <v/>
      </c>
      <c r="AI23" s="58" t="str">
        <f>IF(males!AR38&gt;0,males!AR38,"")</f>
        <v/>
      </c>
      <c r="AJ23" s="58" t="str">
        <f>IF(males!AR39&gt;0,males!AR39,"")</f>
        <v/>
      </c>
      <c r="AK23" s="58" t="str">
        <f>IF(males!AR40&gt;0,males!AR40,"")</f>
        <v/>
      </c>
      <c r="AL23" s="58" t="str">
        <f>IF(males!AR42&gt;0,males!AR42,"")</f>
        <v/>
      </c>
      <c r="AM23" s="58" t="str">
        <f>IF(males!AR43&gt;0,males!AR43,"")</f>
        <v/>
      </c>
      <c r="AN23" s="58" t="str">
        <f>IF(males!AR44&gt;0,males!AR44,"")</f>
        <v/>
      </c>
      <c r="AO23" s="58" t="str">
        <f>IF(males!AR45&gt;0,males!AR45,"")</f>
        <v/>
      </c>
      <c r="AP23" s="58" t="str">
        <f>IF(males!AR46&gt;0,males!AR46,"")</f>
        <v/>
      </c>
      <c r="AQ23" s="58" t="str">
        <f>IF(males!AR47&gt;0,males!AR47,"")</f>
        <v/>
      </c>
      <c r="AR23" s="58" t="str">
        <f>IF(males!AR48&gt;0,males!AR48,"")</f>
        <v/>
      </c>
      <c r="AS23" s="96" t="str">
        <f>IF(males!AR49&gt;0,males!AR49,"")</f>
        <v/>
      </c>
    </row>
    <row r="24" spans="1:45" x14ac:dyDescent="0.2">
      <c r="A24" s="132" t="str">
        <f>'female stats (μm)'!A$2</f>
        <v>Milnesium inceptum</v>
      </c>
      <c r="B24" s="75" t="str">
        <f>'female stats (μm)'!B$2</f>
        <v>BG.058</v>
      </c>
      <c r="C24" s="56">
        <f>males!AT1</f>
        <v>23</v>
      </c>
      <c r="D24" s="57" t="str">
        <f>IF(males!AT3&gt;0,males!AT3,"")</f>
        <v/>
      </c>
      <c r="E24" s="57" t="str">
        <f>IF(males!AT4&gt;0,males!AT4,"")</f>
        <v/>
      </c>
      <c r="F24" s="58" t="str">
        <f>IF(males!AT5&gt;0,males!AT5,"")</f>
        <v/>
      </c>
      <c r="G24" s="58" t="str">
        <f>IF(males!AT7&gt;0,males!AT7,"")</f>
        <v/>
      </c>
      <c r="H24" s="58" t="str">
        <f>IF(males!AT8&gt;0,males!AT8,"")</f>
        <v/>
      </c>
      <c r="I24" s="58" t="str">
        <f>IF(males!AT9&gt;0,males!AT9,"")</f>
        <v/>
      </c>
      <c r="J24" s="58" t="str">
        <f>IF(males!AT10&gt;0,males!AT10,"")</f>
        <v/>
      </c>
      <c r="K24" s="58" t="str">
        <f>IF(males!AT11&gt;0,males!AT11,"")</f>
        <v/>
      </c>
      <c r="L24" s="60" t="str">
        <f>IF(males!AT12&gt;0,males!AT12,"")</f>
        <v/>
      </c>
      <c r="M24" s="60" t="str">
        <f>IF(males!AT13&gt;0,males!AT13,"")</f>
        <v/>
      </c>
      <c r="N24" s="58" t="str">
        <f>IF(males!AT15&gt;0,males!AT15,"")</f>
        <v/>
      </c>
      <c r="O24" s="58" t="str">
        <f>IF(males!AT16&gt;0,males!AT16,"")</f>
        <v/>
      </c>
      <c r="P24" s="58" t="str">
        <f>IF(males!AT17&gt;0,males!AT17,"")</f>
        <v/>
      </c>
      <c r="Q24" s="58" t="str">
        <f>IF(males!AT18&gt;0,males!AT18,"")</f>
        <v/>
      </c>
      <c r="R24" s="58" t="str">
        <f>IF(males!AT19&gt;0,males!AT19,"")</f>
        <v/>
      </c>
      <c r="S24" s="58" t="str">
        <f>IF(males!AT20&gt;0,males!AT20,"")</f>
        <v/>
      </c>
      <c r="T24" s="58" t="str">
        <f>IF(males!AT21&gt;0,males!AT21,"")</f>
        <v/>
      </c>
      <c r="U24" s="58" t="str">
        <f>IF(males!AT22&gt;0,males!AT22,"")</f>
        <v/>
      </c>
      <c r="V24" s="58" t="str">
        <f>IF(males!AT24&gt;0,males!AT24,"")</f>
        <v/>
      </c>
      <c r="W24" s="58" t="str">
        <f>IF(males!AT25&gt;0,males!AT25,"")</f>
        <v/>
      </c>
      <c r="X24" s="58" t="str">
        <f>IF(males!AT26&gt;0,males!AT26,"")</f>
        <v/>
      </c>
      <c r="Y24" s="58" t="str">
        <f>IF(males!AT27&gt;0,males!AT27,"")</f>
        <v/>
      </c>
      <c r="Z24" s="58" t="str">
        <f>IF(males!AT28&gt;0,males!AT28,"")</f>
        <v/>
      </c>
      <c r="AA24" s="58" t="str">
        <f>IF(males!AT29&gt;0,males!AT29,"")</f>
        <v/>
      </c>
      <c r="AB24" s="58" t="str">
        <f>IF(males!AT30&gt;0,males!AT30,"")</f>
        <v/>
      </c>
      <c r="AC24" s="58" t="str">
        <f>IF(males!AT31&gt;0,males!AT31,"")</f>
        <v/>
      </c>
      <c r="AD24" s="58" t="str">
        <f>IF(males!AT33&gt;0,males!AT33,"")</f>
        <v/>
      </c>
      <c r="AE24" s="58" t="str">
        <f>IF(males!AT34&gt;0,males!AT34,"")</f>
        <v/>
      </c>
      <c r="AF24" s="58" t="str">
        <f>IF(males!AT35&gt;0,males!AT35,"")</f>
        <v/>
      </c>
      <c r="AG24" s="58" t="str">
        <f>IF(males!AT36&gt;0,males!AT36,"")</f>
        <v/>
      </c>
      <c r="AH24" s="58" t="str">
        <f>IF(males!AT37&gt;0,males!AT37,"")</f>
        <v/>
      </c>
      <c r="AI24" s="58" t="str">
        <f>IF(males!AT38&gt;0,males!AT38,"")</f>
        <v/>
      </c>
      <c r="AJ24" s="58" t="str">
        <f>IF(males!AT39&gt;0,males!AT39,"")</f>
        <v/>
      </c>
      <c r="AK24" s="58" t="str">
        <f>IF(males!AT40&gt;0,males!AT40,"")</f>
        <v/>
      </c>
      <c r="AL24" s="58" t="str">
        <f>IF(males!AT42&gt;0,males!AT42,"")</f>
        <v/>
      </c>
      <c r="AM24" s="58" t="str">
        <f>IF(males!AT43&gt;0,males!AT43,"")</f>
        <v/>
      </c>
      <c r="AN24" s="58" t="str">
        <f>IF(males!AT44&gt;0,males!AT44,"")</f>
        <v/>
      </c>
      <c r="AO24" s="58" t="str">
        <f>IF(males!AT45&gt;0,males!AT45,"")</f>
        <v/>
      </c>
      <c r="AP24" s="58" t="str">
        <f>IF(males!AT46&gt;0,males!AT46,"")</f>
        <v/>
      </c>
      <c r="AQ24" s="58" t="str">
        <f>IF(males!AT47&gt;0,males!AT47,"")</f>
        <v/>
      </c>
      <c r="AR24" s="58" t="str">
        <f>IF(males!AT48&gt;0,males!AT48,"")</f>
        <v/>
      </c>
      <c r="AS24" s="96" t="str">
        <f>IF(males!AT49&gt;0,males!AT49,"")</f>
        <v/>
      </c>
    </row>
    <row r="25" spans="1:45" x14ac:dyDescent="0.2">
      <c r="A25" s="132" t="str">
        <f>'female stats (μm)'!A$2</f>
        <v>Milnesium inceptum</v>
      </c>
      <c r="B25" s="75" t="str">
        <f>'female stats (μm)'!B$2</f>
        <v>BG.058</v>
      </c>
      <c r="C25" s="56">
        <f>males!AV1</f>
        <v>24</v>
      </c>
      <c r="D25" s="57" t="str">
        <f>IF(males!AV3&gt;0,males!AV3,"")</f>
        <v/>
      </c>
      <c r="E25" s="57" t="str">
        <f>IF(males!AV4&gt;0,males!AV4,"")</f>
        <v/>
      </c>
      <c r="F25" s="58" t="str">
        <f>IF(males!AV5&gt;0,males!AV5,"")</f>
        <v/>
      </c>
      <c r="G25" s="58" t="str">
        <f>IF(males!AV7&gt;0,males!AV7,"")</f>
        <v/>
      </c>
      <c r="H25" s="58" t="str">
        <f>IF(males!AV8&gt;0,males!AV8,"")</f>
        <v/>
      </c>
      <c r="I25" s="58" t="str">
        <f>IF(males!AV9&gt;0,males!AV9,"")</f>
        <v/>
      </c>
      <c r="J25" s="58" t="str">
        <f>IF(males!AV10&gt;0,males!AV10,"")</f>
        <v/>
      </c>
      <c r="K25" s="58" t="str">
        <f>IF(males!AV11&gt;0,males!AV11,"")</f>
        <v/>
      </c>
      <c r="L25" s="60" t="str">
        <f>IF(males!AV12&gt;0,males!AV12,"")</f>
        <v/>
      </c>
      <c r="M25" s="60" t="str">
        <f>IF(males!AV13&gt;0,males!AV13,"")</f>
        <v/>
      </c>
      <c r="N25" s="58" t="str">
        <f>IF(males!AV15&gt;0,males!AV15,"")</f>
        <v/>
      </c>
      <c r="O25" s="58" t="str">
        <f>IF(males!AV16&gt;0,males!AV16,"")</f>
        <v/>
      </c>
      <c r="P25" s="58" t="str">
        <f>IF(males!AV17&gt;0,males!AV17,"")</f>
        <v/>
      </c>
      <c r="Q25" s="58" t="str">
        <f>IF(males!AV18&gt;0,males!AV18,"")</f>
        <v/>
      </c>
      <c r="R25" s="58" t="str">
        <f>IF(males!AV19&gt;0,males!AV19,"")</f>
        <v/>
      </c>
      <c r="S25" s="58" t="str">
        <f>IF(males!AV20&gt;0,males!AV20,"")</f>
        <v/>
      </c>
      <c r="T25" s="58" t="str">
        <f>IF(males!AV21&gt;0,males!AV21,"")</f>
        <v/>
      </c>
      <c r="U25" s="58" t="str">
        <f>IF(males!AV22&gt;0,males!AV22,"")</f>
        <v/>
      </c>
      <c r="V25" s="58" t="str">
        <f>IF(males!AV24&gt;0,males!AV24,"")</f>
        <v/>
      </c>
      <c r="W25" s="58" t="str">
        <f>IF(males!AV25&gt;0,males!AV25,"")</f>
        <v/>
      </c>
      <c r="X25" s="58" t="str">
        <f>IF(males!AV26&gt;0,males!AV26,"")</f>
        <v/>
      </c>
      <c r="Y25" s="58" t="str">
        <f>IF(males!AV27&gt;0,males!AV27,"")</f>
        <v/>
      </c>
      <c r="Z25" s="58" t="str">
        <f>IF(males!AV28&gt;0,males!AV28,"")</f>
        <v/>
      </c>
      <c r="AA25" s="58" t="str">
        <f>IF(males!AV29&gt;0,males!AV29,"")</f>
        <v/>
      </c>
      <c r="AB25" s="58" t="str">
        <f>IF(males!AV30&gt;0,males!AV30,"")</f>
        <v/>
      </c>
      <c r="AC25" s="58" t="str">
        <f>IF(males!AV31&gt;0,males!AV31,"")</f>
        <v/>
      </c>
      <c r="AD25" s="58" t="str">
        <f>IF(males!AV33&gt;0,males!AV33,"")</f>
        <v/>
      </c>
      <c r="AE25" s="58" t="str">
        <f>IF(males!AV34&gt;0,males!AV34,"")</f>
        <v/>
      </c>
      <c r="AF25" s="58" t="str">
        <f>IF(males!AV35&gt;0,males!AV35,"")</f>
        <v/>
      </c>
      <c r="AG25" s="58" t="str">
        <f>IF(males!AV36&gt;0,males!AV36,"")</f>
        <v/>
      </c>
      <c r="AH25" s="58" t="str">
        <f>IF(males!AV37&gt;0,males!AV37,"")</f>
        <v/>
      </c>
      <c r="AI25" s="58" t="str">
        <f>IF(males!AV38&gt;0,males!AV38,"")</f>
        <v/>
      </c>
      <c r="AJ25" s="58" t="str">
        <f>IF(males!AV39&gt;0,males!AV39,"")</f>
        <v/>
      </c>
      <c r="AK25" s="58" t="str">
        <f>IF(males!AV40&gt;0,males!AV40,"")</f>
        <v/>
      </c>
      <c r="AL25" s="58" t="str">
        <f>IF(males!AV42&gt;0,males!AV42,"")</f>
        <v/>
      </c>
      <c r="AM25" s="58" t="str">
        <f>IF(males!AV43&gt;0,males!AV43,"")</f>
        <v/>
      </c>
      <c r="AN25" s="58" t="str">
        <f>IF(males!AV44&gt;0,males!AV44,"")</f>
        <v/>
      </c>
      <c r="AO25" s="58" t="str">
        <f>IF(males!AV45&gt;0,males!AV45,"")</f>
        <v/>
      </c>
      <c r="AP25" s="58" t="str">
        <f>IF(males!AV46&gt;0,males!AV46,"")</f>
        <v/>
      </c>
      <c r="AQ25" s="58" t="str">
        <f>IF(males!AV47&gt;0,males!AV47,"")</f>
        <v/>
      </c>
      <c r="AR25" s="58" t="str">
        <f>IF(males!AV48&gt;0,males!AV48,"")</f>
        <v/>
      </c>
      <c r="AS25" s="96" t="str">
        <f>IF(males!AV49&gt;0,males!AV49,"")</f>
        <v/>
      </c>
    </row>
    <row r="26" spans="1:45" x14ac:dyDescent="0.2">
      <c r="A26" s="132" t="str">
        <f>'female stats (μm)'!A$2</f>
        <v>Milnesium inceptum</v>
      </c>
      <c r="B26" s="75" t="str">
        <f>'female stats (μm)'!B$2</f>
        <v>BG.058</v>
      </c>
      <c r="C26" s="56">
        <f>males!AX1</f>
        <v>25</v>
      </c>
      <c r="D26" s="57" t="str">
        <f>IF(males!AX3&gt;0,males!AX3,"")</f>
        <v/>
      </c>
      <c r="E26" s="57" t="str">
        <f>IF(males!AX4&gt;0,males!AX4,"")</f>
        <v/>
      </c>
      <c r="F26" s="58" t="str">
        <f>IF(males!AX5&gt;0,males!AX5,"")</f>
        <v/>
      </c>
      <c r="G26" s="58" t="str">
        <f>IF(males!AX7&gt;0,males!AX7,"")</f>
        <v/>
      </c>
      <c r="H26" s="58" t="str">
        <f>IF(males!AX8&gt;0,males!AX8,"")</f>
        <v/>
      </c>
      <c r="I26" s="58" t="str">
        <f>IF(males!AX9&gt;0,males!AX9,"")</f>
        <v/>
      </c>
      <c r="J26" s="58" t="str">
        <f>IF(males!AX10&gt;0,males!AX10,"")</f>
        <v/>
      </c>
      <c r="K26" s="58" t="str">
        <f>IF(males!AX11&gt;0,males!AX11,"")</f>
        <v/>
      </c>
      <c r="L26" s="60" t="str">
        <f>IF(males!AX12&gt;0,males!AX12,"")</f>
        <v/>
      </c>
      <c r="M26" s="60" t="str">
        <f>IF(males!AX13&gt;0,males!AX13,"")</f>
        <v/>
      </c>
      <c r="N26" s="58" t="str">
        <f>IF(males!AX15&gt;0,males!AX15,"")</f>
        <v/>
      </c>
      <c r="O26" s="58" t="str">
        <f>IF(males!AX16&gt;0,males!AX16,"")</f>
        <v/>
      </c>
      <c r="P26" s="58" t="str">
        <f>IF(males!AX17&gt;0,males!AX17,"")</f>
        <v/>
      </c>
      <c r="Q26" s="58" t="str">
        <f>IF(males!AX18&gt;0,males!AX18,"")</f>
        <v/>
      </c>
      <c r="R26" s="58" t="str">
        <f>IF(males!AX19&gt;0,males!AX19,"")</f>
        <v/>
      </c>
      <c r="S26" s="58" t="str">
        <f>IF(males!AX20&gt;0,males!AX20,"")</f>
        <v/>
      </c>
      <c r="T26" s="58" t="str">
        <f>IF(males!AX21&gt;0,males!AX21,"")</f>
        <v/>
      </c>
      <c r="U26" s="58" t="str">
        <f>IF(males!AX22&gt;0,males!AX22,"")</f>
        <v/>
      </c>
      <c r="V26" s="58" t="str">
        <f>IF(males!AX24&gt;0,males!AX24,"")</f>
        <v/>
      </c>
      <c r="W26" s="58" t="str">
        <f>IF(males!AX25&gt;0,males!AX25,"")</f>
        <v/>
      </c>
      <c r="X26" s="58" t="str">
        <f>IF(males!AX26&gt;0,males!AX26,"")</f>
        <v/>
      </c>
      <c r="Y26" s="58" t="str">
        <f>IF(males!AX27&gt;0,males!AX27,"")</f>
        <v/>
      </c>
      <c r="Z26" s="58" t="str">
        <f>IF(males!AX28&gt;0,males!AX28,"")</f>
        <v/>
      </c>
      <c r="AA26" s="58" t="str">
        <f>IF(males!AX29&gt;0,males!AX29,"")</f>
        <v/>
      </c>
      <c r="AB26" s="58" t="str">
        <f>IF(males!AX30&gt;0,males!AX30,"")</f>
        <v/>
      </c>
      <c r="AC26" s="58" t="str">
        <f>IF(males!AX31&gt;0,males!AX31,"")</f>
        <v/>
      </c>
      <c r="AD26" s="58" t="str">
        <f>IF(males!AX33&gt;0,males!AX33,"")</f>
        <v/>
      </c>
      <c r="AE26" s="58" t="str">
        <f>IF(males!AX34&gt;0,males!AX34,"")</f>
        <v/>
      </c>
      <c r="AF26" s="58" t="str">
        <f>IF(males!AX35&gt;0,males!AX35,"")</f>
        <v/>
      </c>
      <c r="AG26" s="58" t="str">
        <f>IF(males!AX36&gt;0,males!AX36,"")</f>
        <v/>
      </c>
      <c r="AH26" s="58" t="str">
        <f>IF(males!AX37&gt;0,males!AX37,"")</f>
        <v/>
      </c>
      <c r="AI26" s="58" t="str">
        <f>IF(males!AX38&gt;0,males!AX38,"")</f>
        <v/>
      </c>
      <c r="AJ26" s="58" t="str">
        <f>IF(males!AX39&gt;0,males!AX39,"")</f>
        <v/>
      </c>
      <c r="AK26" s="58" t="str">
        <f>IF(males!AX40&gt;0,males!AX40,"")</f>
        <v/>
      </c>
      <c r="AL26" s="58" t="str">
        <f>IF(males!AX42&gt;0,males!AX42,"")</f>
        <v/>
      </c>
      <c r="AM26" s="58" t="str">
        <f>IF(males!AX43&gt;0,males!AX43,"")</f>
        <v/>
      </c>
      <c r="AN26" s="58" t="str">
        <f>IF(males!AX44&gt;0,males!AX44,"")</f>
        <v/>
      </c>
      <c r="AO26" s="58" t="str">
        <f>IF(males!AX45&gt;0,males!AX45,"")</f>
        <v/>
      </c>
      <c r="AP26" s="58" t="str">
        <f>IF(males!AX46&gt;0,males!AX46,"")</f>
        <v/>
      </c>
      <c r="AQ26" s="58" t="str">
        <f>IF(males!AX47&gt;0,males!AX47,"")</f>
        <v/>
      </c>
      <c r="AR26" s="58" t="str">
        <f>IF(males!AX48&gt;0,males!AX48,"")</f>
        <v/>
      </c>
      <c r="AS26" s="96" t="str">
        <f>IF(males!AX49&gt;0,males!AX49,"")</f>
        <v/>
      </c>
    </row>
    <row r="27" spans="1:45" x14ac:dyDescent="0.2">
      <c r="A27" s="132" t="str">
        <f>'female stats (μm)'!A$2</f>
        <v>Milnesium inceptum</v>
      </c>
      <c r="B27" s="75" t="str">
        <f>'female stats (μm)'!B$2</f>
        <v>BG.058</v>
      </c>
      <c r="C27" s="56">
        <f>males!AZ1</f>
        <v>26</v>
      </c>
      <c r="D27" s="57" t="str">
        <f>IF(males!AZ3&gt;0,males!AZ3,"")</f>
        <v/>
      </c>
      <c r="E27" s="57" t="str">
        <f>IF(males!AZ4&gt;0,males!AZ4,"")</f>
        <v/>
      </c>
      <c r="F27" s="58" t="str">
        <f>IF(males!AZ5&gt;0,males!AZ5,"")</f>
        <v/>
      </c>
      <c r="G27" s="58" t="str">
        <f>IF(males!AZ7&gt;0,males!AZ7,"")</f>
        <v/>
      </c>
      <c r="H27" s="58" t="str">
        <f>IF(males!AZ8&gt;0,males!AZ8,"")</f>
        <v/>
      </c>
      <c r="I27" s="58" t="str">
        <f>IF(males!AZ9&gt;0,males!AZ9,"")</f>
        <v/>
      </c>
      <c r="J27" s="58" t="str">
        <f>IF(males!AZ10&gt;0,males!AZ10,"")</f>
        <v/>
      </c>
      <c r="K27" s="58" t="str">
        <f>IF(males!AZ11&gt;0,males!AZ11,"")</f>
        <v/>
      </c>
      <c r="L27" s="60" t="str">
        <f>IF(males!AZ12&gt;0,males!AZ12,"")</f>
        <v/>
      </c>
      <c r="M27" s="60" t="str">
        <f>IF(males!AZ13&gt;0,males!AZ13,"")</f>
        <v/>
      </c>
      <c r="N27" s="58" t="str">
        <f>IF(males!AZ15&gt;0,males!AZ15,"")</f>
        <v/>
      </c>
      <c r="O27" s="58" t="str">
        <f>IF(males!AZ16&gt;0,males!AZ16,"")</f>
        <v/>
      </c>
      <c r="P27" s="58" t="str">
        <f>IF(males!AZ17&gt;0,males!AZ17,"")</f>
        <v/>
      </c>
      <c r="Q27" s="58" t="str">
        <f>IF(males!AZ18&gt;0,males!AZ18,"")</f>
        <v/>
      </c>
      <c r="R27" s="58" t="str">
        <f>IF(males!AZ19&gt;0,males!AZ19,"")</f>
        <v/>
      </c>
      <c r="S27" s="58" t="str">
        <f>IF(males!AZ20&gt;0,males!AZ20,"")</f>
        <v/>
      </c>
      <c r="T27" s="58" t="str">
        <f>IF(males!AZ21&gt;0,males!AZ21,"")</f>
        <v/>
      </c>
      <c r="U27" s="58" t="str">
        <f>IF(males!AZ22&gt;0,males!AZ22,"")</f>
        <v/>
      </c>
      <c r="V27" s="58" t="str">
        <f>IF(males!AZ24&gt;0,males!AZ24,"")</f>
        <v/>
      </c>
      <c r="W27" s="58" t="str">
        <f>IF(males!AZ25&gt;0,males!AZ25,"")</f>
        <v/>
      </c>
      <c r="X27" s="58" t="str">
        <f>IF(males!AZ26&gt;0,males!AZ26,"")</f>
        <v/>
      </c>
      <c r="Y27" s="58" t="str">
        <f>IF(males!AZ27&gt;0,males!AZ27,"")</f>
        <v/>
      </c>
      <c r="Z27" s="58" t="str">
        <f>IF(males!AZ28&gt;0,males!AZ28,"")</f>
        <v/>
      </c>
      <c r="AA27" s="58" t="str">
        <f>IF(males!AZ29&gt;0,males!AZ29,"")</f>
        <v/>
      </c>
      <c r="AB27" s="58" t="str">
        <f>IF(males!AZ30&gt;0,males!AZ30,"")</f>
        <v/>
      </c>
      <c r="AC27" s="58" t="str">
        <f>IF(males!AZ31&gt;0,males!AZ31,"")</f>
        <v/>
      </c>
      <c r="AD27" s="58" t="str">
        <f>IF(males!AZ33&gt;0,males!AZ33,"")</f>
        <v/>
      </c>
      <c r="AE27" s="58" t="str">
        <f>IF(males!AZ34&gt;0,males!AZ34,"")</f>
        <v/>
      </c>
      <c r="AF27" s="58" t="str">
        <f>IF(males!AZ35&gt;0,males!AZ35,"")</f>
        <v/>
      </c>
      <c r="AG27" s="58" t="str">
        <f>IF(males!AZ36&gt;0,males!AZ36,"")</f>
        <v/>
      </c>
      <c r="AH27" s="58" t="str">
        <f>IF(males!AZ37&gt;0,males!AZ37,"")</f>
        <v/>
      </c>
      <c r="AI27" s="58" t="str">
        <f>IF(males!AZ38&gt;0,males!AZ38,"")</f>
        <v/>
      </c>
      <c r="AJ27" s="58" t="str">
        <f>IF(males!AZ39&gt;0,males!AZ39,"")</f>
        <v/>
      </c>
      <c r="AK27" s="58" t="str">
        <f>IF(males!AZ40&gt;0,males!AZ40,"")</f>
        <v/>
      </c>
      <c r="AL27" s="58" t="str">
        <f>IF(males!AZ42&gt;0,males!AZ42,"")</f>
        <v/>
      </c>
      <c r="AM27" s="58" t="str">
        <f>IF(males!AZ43&gt;0,males!AZ43,"")</f>
        <v/>
      </c>
      <c r="AN27" s="58" t="str">
        <f>IF(males!AZ44&gt;0,males!AZ44,"")</f>
        <v/>
      </c>
      <c r="AO27" s="58" t="str">
        <f>IF(males!AZ45&gt;0,males!AZ45,"")</f>
        <v/>
      </c>
      <c r="AP27" s="58" t="str">
        <f>IF(males!AZ46&gt;0,males!AZ46,"")</f>
        <v/>
      </c>
      <c r="AQ27" s="58" t="str">
        <f>IF(males!AZ47&gt;0,males!AZ47,"")</f>
        <v/>
      </c>
      <c r="AR27" s="58" t="str">
        <f>IF(males!AZ48&gt;0,males!AZ48,"")</f>
        <v/>
      </c>
      <c r="AS27" s="96" t="str">
        <f>IF(males!AZ49&gt;0,males!AZ49,"")</f>
        <v/>
      </c>
    </row>
    <row r="28" spans="1:45" x14ac:dyDescent="0.2">
      <c r="A28" s="132" t="str">
        <f>'female stats (μm)'!A$2</f>
        <v>Milnesium inceptum</v>
      </c>
      <c r="B28" s="75" t="str">
        <f>'female stats (μm)'!B$2</f>
        <v>BG.058</v>
      </c>
      <c r="C28" s="56">
        <f>males!BB1</f>
        <v>27</v>
      </c>
      <c r="D28" s="57" t="str">
        <f>IF(males!BB3&gt;0,males!BB3,"")</f>
        <v/>
      </c>
      <c r="E28" s="57" t="str">
        <f>IF(males!BB4&gt;0,males!BB4,"")</f>
        <v/>
      </c>
      <c r="F28" s="58" t="str">
        <f>IF(males!BB5&gt;0,males!BB5,"")</f>
        <v/>
      </c>
      <c r="G28" s="58" t="str">
        <f>IF(males!BB7&gt;0,males!BB7,"")</f>
        <v/>
      </c>
      <c r="H28" s="58" t="str">
        <f>IF(males!BB8&gt;0,males!BB8,"")</f>
        <v/>
      </c>
      <c r="I28" s="58" t="str">
        <f>IF(males!BB9&gt;0,males!BB9,"")</f>
        <v/>
      </c>
      <c r="J28" s="58" t="str">
        <f>IF(males!BB10&gt;0,males!BB10,"")</f>
        <v/>
      </c>
      <c r="K28" s="58" t="str">
        <f>IF(males!BB11&gt;0,males!BB11,"")</f>
        <v/>
      </c>
      <c r="L28" s="60" t="str">
        <f>IF(males!BB12&gt;0,males!BB12,"")</f>
        <v/>
      </c>
      <c r="M28" s="60" t="str">
        <f>IF(males!BB13&gt;0,males!BB13,"")</f>
        <v/>
      </c>
      <c r="N28" s="58" t="str">
        <f>IF(males!BB15&gt;0,males!BB15,"")</f>
        <v/>
      </c>
      <c r="O28" s="58" t="str">
        <f>IF(males!BB16&gt;0,males!BB16,"")</f>
        <v/>
      </c>
      <c r="P28" s="58" t="str">
        <f>IF(males!BB17&gt;0,males!BB17,"")</f>
        <v/>
      </c>
      <c r="Q28" s="58" t="str">
        <f>IF(males!BB18&gt;0,males!BB18,"")</f>
        <v/>
      </c>
      <c r="R28" s="58" t="str">
        <f>IF(males!BB19&gt;0,males!BB19,"")</f>
        <v/>
      </c>
      <c r="S28" s="58" t="str">
        <f>IF(males!BB20&gt;0,males!BB20,"")</f>
        <v/>
      </c>
      <c r="T28" s="58" t="str">
        <f>IF(males!BB21&gt;0,males!BB21,"")</f>
        <v/>
      </c>
      <c r="U28" s="58" t="str">
        <f>IF(males!BB22&gt;0,males!BB22,"")</f>
        <v/>
      </c>
      <c r="V28" s="58" t="str">
        <f>IF(males!BB24&gt;0,males!BB24,"")</f>
        <v/>
      </c>
      <c r="W28" s="58" t="str">
        <f>IF(males!BB25&gt;0,males!BB25,"")</f>
        <v/>
      </c>
      <c r="X28" s="58" t="str">
        <f>IF(males!BB26&gt;0,males!BB26,"")</f>
        <v/>
      </c>
      <c r="Y28" s="58" t="str">
        <f>IF(males!BB27&gt;0,males!BB27,"")</f>
        <v/>
      </c>
      <c r="Z28" s="58" t="str">
        <f>IF(males!BB28&gt;0,males!BB28,"")</f>
        <v/>
      </c>
      <c r="AA28" s="58" t="str">
        <f>IF(males!BB29&gt;0,males!BB29,"")</f>
        <v/>
      </c>
      <c r="AB28" s="58" t="str">
        <f>IF(males!BB30&gt;0,males!BB30,"")</f>
        <v/>
      </c>
      <c r="AC28" s="58" t="str">
        <f>IF(males!BB31&gt;0,males!BB31,"")</f>
        <v/>
      </c>
      <c r="AD28" s="58" t="str">
        <f>IF(males!BB33&gt;0,males!BB33,"")</f>
        <v/>
      </c>
      <c r="AE28" s="58" t="str">
        <f>IF(males!BB34&gt;0,males!BB34,"")</f>
        <v/>
      </c>
      <c r="AF28" s="58" t="str">
        <f>IF(males!BB35&gt;0,males!BB35,"")</f>
        <v/>
      </c>
      <c r="AG28" s="58" t="str">
        <f>IF(males!BB36&gt;0,males!BB36,"")</f>
        <v/>
      </c>
      <c r="AH28" s="58" t="str">
        <f>IF(males!BB37&gt;0,males!BB37,"")</f>
        <v/>
      </c>
      <c r="AI28" s="58" t="str">
        <f>IF(males!BB38&gt;0,males!BB38,"")</f>
        <v/>
      </c>
      <c r="AJ28" s="58" t="str">
        <f>IF(males!BB39&gt;0,males!BB39,"")</f>
        <v/>
      </c>
      <c r="AK28" s="58" t="str">
        <f>IF(males!BB40&gt;0,males!BB40,"")</f>
        <v/>
      </c>
      <c r="AL28" s="58" t="str">
        <f>IF(males!BB42&gt;0,males!BB42,"")</f>
        <v/>
      </c>
      <c r="AM28" s="58" t="str">
        <f>IF(males!BB43&gt;0,males!BB43,"")</f>
        <v/>
      </c>
      <c r="AN28" s="58" t="str">
        <f>IF(males!BB44&gt;0,males!BB44,"")</f>
        <v/>
      </c>
      <c r="AO28" s="58" t="str">
        <f>IF(males!BB45&gt;0,males!BB45,"")</f>
        <v/>
      </c>
      <c r="AP28" s="58" t="str">
        <f>IF(males!BB46&gt;0,males!BB46,"")</f>
        <v/>
      </c>
      <c r="AQ28" s="58" t="str">
        <f>IF(males!BB47&gt;0,males!BB47,"")</f>
        <v/>
      </c>
      <c r="AR28" s="58" t="str">
        <f>IF(males!BB48&gt;0,males!BB48,"")</f>
        <v/>
      </c>
      <c r="AS28" s="96" t="str">
        <f>IF(males!BB49&gt;0,males!BB49,"")</f>
        <v/>
      </c>
    </row>
    <row r="29" spans="1:45" x14ac:dyDescent="0.2">
      <c r="A29" s="132" t="str">
        <f>'female stats (μm)'!A$2</f>
        <v>Milnesium inceptum</v>
      </c>
      <c r="B29" s="75" t="str">
        <f>'female stats (μm)'!B$2</f>
        <v>BG.058</v>
      </c>
      <c r="C29" s="56">
        <f>males!BD1</f>
        <v>28</v>
      </c>
      <c r="D29" s="57" t="str">
        <f>IF(males!BD3&gt;0,males!BD3,"")</f>
        <v/>
      </c>
      <c r="E29" s="57" t="str">
        <f>IF(males!BD4&gt;0,males!BD4,"")</f>
        <v/>
      </c>
      <c r="F29" s="58" t="str">
        <f>IF(males!BD5&gt;0,males!BD5,"")</f>
        <v/>
      </c>
      <c r="G29" s="58" t="str">
        <f>IF(males!BD7&gt;0,males!BD7,"")</f>
        <v/>
      </c>
      <c r="H29" s="58" t="str">
        <f>IF(males!BD8&gt;0,males!BD8,"")</f>
        <v/>
      </c>
      <c r="I29" s="58" t="str">
        <f>IF(males!BD9&gt;0,males!BD9,"")</f>
        <v/>
      </c>
      <c r="J29" s="58" t="str">
        <f>IF(males!BD10&gt;0,males!BD10,"")</f>
        <v/>
      </c>
      <c r="K29" s="58" t="str">
        <f>IF(males!BD11&gt;0,males!BD11,"")</f>
        <v/>
      </c>
      <c r="L29" s="60" t="str">
        <f>IF(males!BD12&gt;0,males!BD12,"")</f>
        <v/>
      </c>
      <c r="M29" s="60" t="str">
        <f>IF(males!BD13&gt;0,males!BD13,"")</f>
        <v/>
      </c>
      <c r="N29" s="58" t="str">
        <f>IF(males!BD15&gt;0,males!BD15,"")</f>
        <v/>
      </c>
      <c r="O29" s="58" t="str">
        <f>IF(males!BD16&gt;0,males!BD16,"")</f>
        <v/>
      </c>
      <c r="P29" s="58" t="str">
        <f>IF(males!BD17&gt;0,males!BD17,"")</f>
        <v/>
      </c>
      <c r="Q29" s="58" t="str">
        <f>IF(males!BD18&gt;0,males!BD18,"")</f>
        <v/>
      </c>
      <c r="R29" s="58" t="str">
        <f>IF(males!BD19&gt;0,males!BD19,"")</f>
        <v/>
      </c>
      <c r="S29" s="58" t="str">
        <f>IF(males!BD20&gt;0,males!BD20,"")</f>
        <v/>
      </c>
      <c r="T29" s="58" t="str">
        <f>IF(males!BD21&gt;0,males!BD21,"")</f>
        <v/>
      </c>
      <c r="U29" s="58" t="str">
        <f>IF(males!BD22&gt;0,males!BD22,"")</f>
        <v/>
      </c>
      <c r="V29" s="58" t="str">
        <f>IF(males!BD24&gt;0,males!BD24,"")</f>
        <v/>
      </c>
      <c r="W29" s="58" t="str">
        <f>IF(males!BD25&gt;0,males!BD25,"")</f>
        <v/>
      </c>
      <c r="X29" s="58" t="str">
        <f>IF(males!BD26&gt;0,males!BD26,"")</f>
        <v/>
      </c>
      <c r="Y29" s="58" t="str">
        <f>IF(males!BD27&gt;0,males!BD27,"")</f>
        <v/>
      </c>
      <c r="Z29" s="58" t="str">
        <f>IF(males!BD28&gt;0,males!BD28,"")</f>
        <v/>
      </c>
      <c r="AA29" s="58" t="str">
        <f>IF(males!BD29&gt;0,males!BD29,"")</f>
        <v/>
      </c>
      <c r="AB29" s="58" t="str">
        <f>IF(males!BD30&gt;0,males!BD30,"")</f>
        <v/>
      </c>
      <c r="AC29" s="58" t="str">
        <f>IF(males!BD31&gt;0,males!BD31,"")</f>
        <v/>
      </c>
      <c r="AD29" s="58" t="str">
        <f>IF(males!BD33&gt;0,males!BD33,"")</f>
        <v/>
      </c>
      <c r="AE29" s="58" t="str">
        <f>IF(males!BD34&gt;0,males!BD34,"")</f>
        <v/>
      </c>
      <c r="AF29" s="58" t="str">
        <f>IF(males!BD35&gt;0,males!BD35,"")</f>
        <v/>
      </c>
      <c r="AG29" s="58" t="str">
        <f>IF(males!BD36&gt;0,males!BD36,"")</f>
        <v/>
      </c>
      <c r="AH29" s="58" t="str">
        <f>IF(males!BD37&gt;0,males!BD37,"")</f>
        <v/>
      </c>
      <c r="AI29" s="58" t="str">
        <f>IF(males!BD38&gt;0,males!BD38,"")</f>
        <v/>
      </c>
      <c r="AJ29" s="58" t="str">
        <f>IF(males!BD39&gt;0,males!BD39,"")</f>
        <v/>
      </c>
      <c r="AK29" s="58" t="str">
        <f>IF(males!BD40&gt;0,males!BD40,"")</f>
        <v/>
      </c>
      <c r="AL29" s="58" t="str">
        <f>IF(males!BD42&gt;0,males!BD42,"")</f>
        <v/>
      </c>
      <c r="AM29" s="58" t="str">
        <f>IF(males!BD43&gt;0,males!BD43,"")</f>
        <v/>
      </c>
      <c r="AN29" s="58" t="str">
        <f>IF(males!BD44&gt;0,males!BD44,"")</f>
        <v/>
      </c>
      <c r="AO29" s="58" t="str">
        <f>IF(males!BD45&gt;0,males!BD45,"")</f>
        <v/>
      </c>
      <c r="AP29" s="58" t="str">
        <f>IF(males!BD46&gt;0,males!BD46,"")</f>
        <v/>
      </c>
      <c r="AQ29" s="58" t="str">
        <f>IF(males!BD47&gt;0,males!BD47,"")</f>
        <v/>
      </c>
      <c r="AR29" s="58" t="str">
        <f>IF(males!BD48&gt;0,males!BD48,"")</f>
        <v/>
      </c>
      <c r="AS29" s="96" t="str">
        <f>IF(males!BD49&gt;0,males!BD49,"")</f>
        <v/>
      </c>
    </row>
    <row r="30" spans="1:45" x14ac:dyDescent="0.2">
      <c r="A30" s="132" t="str">
        <f>'female stats (μm)'!A$2</f>
        <v>Milnesium inceptum</v>
      </c>
      <c r="B30" s="75" t="str">
        <f>'female stats (μm)'!B$2</f>
        <v>BG.058</v>
      </c>
      <c r="C30" s="56">
        <f>males!BF1</f>
        <v>29</v>
      </c>
      <c r="D30" s="57" t="str">
        <f>IF(males!BF3&gt;0,males!BF3,"")</f>
        <v/>
      </c>
      <c r="E30" s="57" t="str">
        <f>IF(males!BF4&gt;0,males!BF4,"")</f>
        <v/>
      </c>
      <c r="F30" s="58" t="str">
        <f>IF(males!BF5&gt;0,males!BF5,"")</f>
        <v/>
      </c>
      <c r="G30" s="58" t="str">
        <f>IF(males!BF7&gt;0,males!BF7,"")</f>
        <v/>
      </c>
      <c r="H30" s="58" t="str">
        <f>IF(males!BF8&gt;0,males!BF8,"")</f>
        <v/>
      </c>
      <c r="I30" s="58" t="str">
        <f>IF(males!BF9&gt;0,males!BF9,"")</f>
        <v/>
      </c>
      <c r="J30" s="58" t="str">
        <f>IF(males!BF10&gt;0,males!BF10,"")</f>
        <v/>
      </c>
      <c r="K30" s="58" t="str">
        <f>IF(males!BF11&gt;0,males!BF11,"")</f>
        <v/>
      </c>
      <c r="L30" s="60" t="str">
        <f>IF(males!BF12&gt;0,males!BF12,"")</f>
        <v/>
      </c>
      <c r="M30" s="60" t="str">
        <f>IF(males!BF13&gt;0,males!BF13,"")</f>
        <v/>
      </c>
      <c r="N30" s="58" t="str">
        <f>IF(males!BF15&gt;0,males!BF15,"")</f>
        <v/>
      </c>
      <c r="O30" s="58" t="str">
        <f>IF(males!BF16&gt;0,males!BF16,"")</f>
        <v/>
      </c>
      <c r="P30" s="58" t="str">
        <f>IF(males!BF17&gt;0,males!BF17,"")</f>
        <v/>
      </c>
      <c r="Q30" s="58" t="str">
        <f>IF(males!BF18&gt;0,males!BF18,"")</f>
        <v/>
      </c>
      <c r="R30" s="58" t="str">
        <f>IF(males!BF19&gt;0,males!BF19,"")</f>
        <v/>
      </c>
      <c r="S30" s="58" t="str">
        <f>IF(males!BF20&gt;0,males!BF20,"")</f>
        <v/>
      </c>
      <c r="T30" s="58" t="str">
        <f>IF(males!BF21&gt;0,males!BF21,"")</f>
        <v/>
      </c>
      <c r="U30" s="58" t="str">
        <f>IF(males!BF22&gt;0,males!BF22,"")</f>
        <v/>
      </c>
      <c r="V30" s="58" t="str">
        <f>IF(males!BF24&gt;0,males!BF24,"")</f>
        <v/>
      </c>
      <c r="W30" s="58" t="str">
        <f>IF(males!BF25&gt;0,males!BF25,"")</f>
        <v/>
      </c>
      <c r="X30" s="58" t="str">
        <f>IF(males!BF26&gt;0,males!BF26,"")</f>
        <v/>
      </c>
      <c r="Y30" s="58" t="str">
        <f>IF(males!BF27&gt;0,males!BF27,"")</f>
        <v/>
      </c>
      <c r="Z30" s="58" t="str">
        <f>IF(males!BF28&gt;0,males!BF28,"")</f>
        <v/>
      </c>
      <c r="AA30" s="58" t="str">
        <f>IF(males!BF29&gt;0,males!BF29,"")</f>
        <v/>
      </c>
      <c r="AB30" s="58" t="str">
        <f>IF(males!BF30&gt;0,males!BF30,"")</f>
        <v/>
      </c>
      <c r="AC30" s="58" t="str">
        <f>IF(males!BF31&gt;0,males!BF31,"")</f>
        <v/>
      </c>
      <c r="AD30" s="58" t="str">
        <f>IF(males!BF33&gt;0,males!BF33,"")</f>
        <v/>
      </c>
      <c r="AE30" s="58" t="str">
        <f>IF(males!BF34&gt;0,males!BF34,"")</f>
        <v/>
      </c>
      <c r="AF30" s="58" t="str">
        <f>IF(males!BF35&gt;0,males!BF35,"")</f>
        <v/>
      </c>
      <c r="AG30" s="58" t="str">
        <f>IF(males!BF36&gt;0,males!BF36,"")</f>
        <v/>
      </c>
      <c r="AH30" s="58" t="str">
        <f>IF(males!BF37&gt;0,males!BF37,"")</f>
        <v/>
      </c>
      <c r="AI30" s="58" t="str">
        <f>IF(males!BF38&gt;0,males!BF38,"")</f>
        <v/>
      </c>
      <c r="AJ30" s="58" t="str">
        <f>IF(males!BF39&gt;0,males!BF39,"")</f>
        <v/>
      </c>
      <c r="AK30" s="58" t="str">
        <f>IF(males!BF40&gt;0,males!BF40,"")</f>
        <v/>
      </c>
      <c r="AL30" s="58" t="str">
        <f>IF(males!BF42&gt;0,males!BF42,"")</f>
        <v/>
      </c>
      <c r="AM30" s="58" t="str">
        <f>IF(males!BF43&gt;0,males!BF43,"")</f>
        <v/>
      </c>
      <c r="AN30" s="58" t="str">
        <f>IF(males!BF44&gt;0,males!BF44,"")</f>
        <v/>
      </c>
      <c r="AO30" s="58" t="str">
        <f>IF(males!BF45&gt;0,males!BF45,"")</f>
        <v/>
      </c>
      <c r="AP30" s="58" t="str">
        <f>IF(males!BF46&gt;0,males!BF46,"")</f>
        <v/>
      </c>
      <c r="AQ30" s="58" t="str">
        <f>IF(males!BF47&gt;0,males!BF47,"")</f>
        <v/>
      </c>
      <c r="AR30" s="58" t="str">
        <f>IF(males!BF48&gt;0,males!BF48,"")</f>
        <v/>
      </c>
      <c r="AS30" s="96" t="str">
        <f>IF(males!BF49&gt;0,males!BF49,"")</f>
        <v/>
      </c>
    </row>
    <row r="31" spans="1:45" x14ac:dyDescent="0.2">
      <c r="A31" s="132" t="str">
        <f>'female stats (μm)'!A$2</f>
        <v>Milnesium inceptum</v>
      </c>
      <c r="B31" s="75" t="str">
        <f>'female stats (μm)'!B$2</f>
        <v>BG.058</v>
      </c>
      <c r="C31" s="56">
        <f>males!BH1</f>
        <v>30</v>
      </c>
      <c r="D31" s="57" t="str">
        <f>IF(males!BH3&gt;0,males!BH3,"")</f>
        <v/>
      </c>
      <c r="E31" s="57" t="str">
        <f>IF(males!BH4&gt;0,males!BH4,"")</f>
        <v/>
      </c>
      <c r="F31" s="58" t="str">
        <f>IF(males!BH5&gt;0,males!BH5,"")</f>
        <v/>
      </c>
      <c r="G31" s="58" t="str">
        <f>IF(males!BH7&gt;0,males!BH7,"")</f>
        <v/>
      </c>
      <c r="H31" s="58" t="str">
        <f>IF(males!BH8&gt;0,males!BH8,"")</f>
        <v/>
      </c>
      <c r="I31" s="58" t="str">
        <f>IF(males!BH9&gt;0,males!BH9,"")</f>
        <v/>
      </c>
      <c r="J31" s="58" t="str">
        <f>IF(males!BH10&gt;0,males!BH10,"")</f>
        <v/>
      </c>
      <c r="K31" s="58" t="str">
        <f>IF(males!BH11&gt;0,males!BH11,"")</f>
        <v/>
      </c>
      <c r="L31" s="60" t="str">
        <f>IF(males!BH12&gt;0,males!BH12,"")</f>
        <v/>
      </c>
      <c r="M31" s="60" t="str">
        <f>IF(males!BH13&gt;0,males!BH13,"")</f>
        <v/>
      </c>
      <c r="N31" s="58" t="str">
        <f>IF(males!BH15&gt;0,males!BH15,"")</f>
        <v/>
      </c>
      <c r="O31" s="58" t="str">
        <f>IF(males!BH16&gt;0,males!BH16,"")</f>
        <v/>
      </c>
      <c r="P31" s="58" t="str">
        <f>IF(males!BH17&gt;0,males!BH17,"")</f>
        <v/>
      </c>
      <c r="Q31" s="58" t="str">
        <f>IF(males!BH18&gt;0,males!BH18,"")</f>
        <v/>
      </c>
      <c r="R31" s="58" t="str">
        <f>IF(males!BH19&gt;0,males!BH19,"")</f>
        <v/>
      </c>
      <c r="S31" s="58" t="str">
        <f>IF(males!BH20&gt;0,males!BH20,"")</f>
        <v/>
      </c>
      <c r="T31" s="58" t="str">
        <f>IF(males!BH21&gt;0,males!BH21,"")</f>
        <v/>
      </c>
      <c r="U31" s="58" t="str">
        <f>IF(males!BH22&gt;0,males!BH22,"")</f>
        <v/>
      </c>
      <c r="V31" s="58" t="str">
        <f>IF(males!BH24&gt;0,males!BH24,"")</f>
        <v/>
      </c>
      <c r="W31" s="58" t="str">
        <f>IF(males!BH25&gt;0,males!BH25,"")</f>
        <v/>
      </c>
      <c r="X31" s="58" t="str">
        <f>IF(males!BH26&gt;0,males!BH26,"")</f>
        <v/>
      </c>
      <c r="Y31" s="58" t="str">
        <f>IF(males!BH27&gt;0,males!BH27,"")</f>
        <v/>
      </c>
      <c r="Z31" s="58" t="str">
        <f>IF(males!BH28&gt;0,males!BH28,"")</f>
        <v/>
      </c>
      <c r="AA31" s="58" t="str">
        <f>IF(males!BH29&gt;0,males!BH29,"")</f>
        <v/>
      </c>
      <c r="AB31" s="58" t="str">
        <f>IF(males!BH30&gt;0,males!BH30,"")</f>
        <v/>
      </c>
      <c r="AC31" s="58" t="str">
        <f>IF(males!BH31&gt;0,males!BH31,"")</f>
        <v/>
      </c>
      <c r="AD31" s="58" t="str">
        <f>IF(males!BH33&gt;0,males!BH33,"")</f>
        <v/>
      </c>
      <c r="AE31" s="58" t="str">
        <f>IF(males!BH34&gt;0,males!BH34,"")</f>
        <v/>
      </c>
      <c r="AF31" s="58" t="str">
        <f>IF(males!BH35&gt;0,males!BH35,"")</f>
        <v/>
      </c>
      <c r="AG31" s="58" t="str">
        <f>IF(males!BH36&gt;0,males!BH36,"")</f>
        <v/>
      </c>
      <c r="AH31" s="58" t="str">
        <f>IF(males!BH37&gt;0,males!BH37,"")</f>
        <v/>
      </c>
      <c r="AI31" s="58" t="str">
        <f>IF(males!BH38&gt;0,males!BH38,"")</f>
        <v/>
      </c>
      <c r="AJ31" s="58" t="str">
        <f>IF(males!BH39&gt;0,males!BH39,"")</f>
        <v/>
      </c>
      <c r="AK31" s="58" t="str">
        <f>IF(males!BH40&gt;0,males!BH40,"")</f>
        <v/>
      </c>
      <c r="AL31" s="58" t="str">
        <f>IF(males!BH42&gt;0,males!BH42,"")</f>
        <v/>
      </c>
      <c r="AM31" s="58" t="str">
        <f>IF(males!BH43&gt;0,males!BH43,"")</f>
        <v/>
      </c>
      <c r="AN31" s="58" t="str">
        <f>IF(males!BH44&gt;0,males!BH44,"")</f>
        <v/>
      </c>
      <c r="AO31" s="58" t="str">
        <f>IF(males!BH45&gt;0,males!BH45,"")</f>
        <v/>
      </c>
      <c r="AP31" s="58" t="str">
        <f>IF(males!BH46&gt;0,males!BH46,"")</f>
        <v/>
      </c>
      <c r="AQ31" s="58" t="str">
        <f>IF(males!BH47&gt;0,males!BH47,"")</f>
        <v/>
      </c>
      <c r="AR31" s="58" t="str">
        <f>IF(males!BH48&gt;0,males!BH48,"")</f>
        <v/>
      </c>
      <c r="AS31" s="96" t="str">
        <f>IF(males!BH49&gt;0,males!BH49,"")</f>
        <v/>
      </c>
    </row>
    <row r="33" spans="1:2" x14ac:dyDescent="0.2">
      <c r="A33" s="133"/>
      <c r="B33" s="98"/>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AH33"/>
  <sheetViews>
    <sheetView zoomScaleNormal="100" workbookViewId="0">
      <pane xSplit="3" ySplit="1" topLeftCell="R2" activePane="bottomRight" state="frozen"/>
      <selection pane="topRight" activeCell="C1" sqref="C1"/>
      <selection pane="bottomLeft" activeCell="A2" sqref="A2"/>
      <selection pane="bottomRight"/>
    </sheetView>
  </sheetViews>
  <sheetFormatPr defaultColWidth="9.140625" defaultRowHeight="12.75" x14ac:dyDescent="0.2"/>
  <cols>
    <col min="1" max="1" width="18.28515625" style="134" bestFit="1" customWidth="1"/>
    <col min="2" max="2" width="16.85546875" style="76" customWidth="1"/>
    <col min="3" max="3" width="9.140625" style="49"/>
    <col min="4" max="4" width="9.140625" style="48" customWidth="1"/>
    <col min="5" max="34" width="9.140625" style="48"/>
    <col min="35" max="35" width="2.85546875" style="48" customWidth="1"/>
    <col min="36" max="16384" width="9.140625" style="48"/>
  </cols>
  <sheetData>
    <row r="1" spans="1:34" ht="63.75" x14ac:dyDescent="0.2">
      <c r="A1" s="132" t="s">
        <v>54</v>
      </c>
      <c r="B1" s="77" t="s">
        <v>55</v>
      </c>
      <c r="C1" s="55" t="s">
        <v>45</v>
      </c>
      <c r="D1" s="72" t="s">
        <v>11</v>
      </c>
      <c r="E1" s="72" t="s">
        <v>12</v>
      </c>
      <c r="F1" s="72" t="s">
        <v>13</v>
      </c>
      <c r="G1" s="73" t="s">
        <v>39</v>
      </c>
      <c r="H1" s="73" t="s">
        <v>40</v>
      </c>
      <c r="I1" s="73" t="s">
        <v>41</v>
      </c>
      <c r="J1" s="73" t="s">
        <v>42</v>
      </c>
      <c r="K1" s="73" t="s">
        <v>56</v>
      </c>
      <c r="L1" s="73" t="s">
        <v>57</v>
      </c>
      <c r="M1" s="73" t="s">
        <v>58</v>
      </c>
      <c r="N1" s="73" t="s">
        <v>59</v>
      </c>
      <c r="O1" s="73" t="s">
        <v>60</v>
      </c>
      <c r="P1" s="73" t="s">
        <v>61</v>
      </c>
      <c r="Q1" s="73" t="s">
        <v>62</v>
      </c>
      <c r="R1" s="73" t="s">
        <v>63</v>
      </c>
      <c r="S1" s="73" t="s">
        <v>64</v>
      </c>
      <c r="T1" s="73" t="s">
        <v>65</v>
      </c>
      <c r="U1" s="73" t="s">
        <v>66</v>
      </c>
      <c r="V1" s="73" t="s">
        <v>67</v>
      </c>
      <c r="W1" s="73" t="s">
        <v>68</v>
      </c>
      <c r="X1" s="73" t="s">
        <v>69</v>
      </c>
      <c r="Y1" s="73" t="s">
        <v>70</v>
      </c>
      <c r="Z1" s="73" t="s">
        <v>71</v>
      </c>
      <c r="AA1" s="73" t="s">
        <v>72</v>
      </c>
      <c r="AB1" s="73" t="s">
        <v>73</v>
      </c>
      <c r="AC1" s="73" t="s">
        <v>74</v>
      </c>
      <c r="AD1" s="73" t="s">
        <v>75</v>
      </c>
      <c r="AE1" s="73" t="s">
        <v>76</v>
      </c>
      <c r="AF1" s="73" t="s">
        <v>77</v>
      </c>
      <c r="AG1" s="73" t="s">
        <v>78</v>
      </c>
      <c r="AH1" s="73" t="s">
        <v>79</v>
      </c>
    </row>
    <row r="2" spans="1:34" x14ac:dyDescent="0.2">
      <c r="A2" s="132" t="str">
        <f>'female stats (μm)'!A$2</f>
        <v>Milnesium inceptum</v>
      </c>
      <c r="B2" s="75" t="str">
        <f>'female stats (μm)'!B$2</f>
        <v>BG.058</v>
      </c>
      <c r="C2" s="56" t="str">
        <f>males!B1</f>
        <v>1 (HOL)</v>
      </c>
      <c r="D2" s="63" t="str">
        <f>IF(males!C3&gt;0,males!C3,"")</f>
        <v/>
      </c>
      <c r="E2" s="64" t="str">
        <f>IF(males!C4&gt;0,males!C4,"")</f>
        <v/>
      </c>
      <c r="F2" s="64" t="str">
        <f>IF(males!C5&gt;0,males!C5,"")</f>
        <v/>
      </c>
      <c r="G2" s="64" t="str">
        <f>IF(males!C8&gt;0,males!C8,"")</f>
        <v/>
      </c>
      <c r="H2" s="64" t="str">
        <f>IF(males!C9&gt;0,males!C9,"")</f>
        <v/>
      </c>
      <c r="I2" s="64" t="str">
        <f>IF(males!C10&gt;0,males!C10,"")</f>
        <v/>
      </c>
      <c r="J2" s="64" t="str">
        <f>IF(males!C11&gt;0,males!C11,"")</f>
        <v/>
      </c>
      <c r="K2" s="64" t="str">
        <f>IF(males!C15&gt;0,males!C15,"")</f>
        <v/>
      </c>
      <c r="L2" s="64" t="str">
        <f>IF(males!C16&gt;0,males!C16,"")</f>
        <v/>
      </c>
      <c r="M2" s="64" t="str">
        <f>IF(males!C17&gt;0,males!C17,"")</f>
        <v/>
      </c>
      <c r="N2" s="64" t="str">
        <f>IF(males!C19&gt;0,males!C19,"")</f>
        <v/>
      </c>
      <c r="O2" s="64" t="str">
        <f>IF(males!C20&gt;0,males!C20,"")</f>
        <v/>
      </c>
      <c r="P2" s="64" t="str">
        <f>IF(males!C21&gt;0,males!C21,"")</f>
        <v/>
      </c>
      <c r="Q2" s="64" t="str">
        <f>IF(males!C24&gt;0,males!C24,"")</f>
        <v/>
      </c>
      <c r="R2" s="64" t="str">
        <f>IF(males!C25&gt;0,males!C25,"")</f>
        <v/>
      </c>
      <c r="S2" s="64" t="str">
        <f>IF(males!C26&gt;0,males!C26,"")</f>
        <v/>
      </c>
      <c r="T2" s="64" t="str">
        <f>IF(males!C28&gt;0,males!C28,"")</f>
        <v/>
      </c>
      <c r="U2" s="64" t="str">
        <f>IF(males!C29&gt;0,males!C29,"")</f>
        <v/>
      </c>
      <c r="V2" s="64" t="str">
        <f>IF(males!C30&gt;0,males!C30,"")</f>
        <v/>
      </c>
      <c r="W2" s="64" t="str">
        <f>IF(males!C33&gt;0,males!C33,"")</f>
        <v/>
      </c>
      <c r="X2" s="64" t="str">
        <f>IF(males!C34&gt;0,males!C34,"")</f>
        <v/>
      </c>
      <c r="Y2" s="64" t="str">
        <f>IF(males!C35&gt;0,males!C35,"")</f>
        <v/>
      </c>
      <c r="Z2" s="64" t="str">
        <f>IF(males!C37&gt;0,males!C37,"")</f>
        <v/>
      </c>
      <c r="AA2" s="64" t="str">
        <f>IF(males!C38&gt;0,males!C38,"")</f>
        <v/>
      </c>
      <c r="AB2" s="64" t="str">
        <f>IF(males!C39&gt;0,males!C39,"")</f>
        <v/>
      </c>
      <c r="AC2" s="64" t="str">
        <f>IF(males!C42&gt;0,males!C42,"")</f>
        <v/>
      </c>
      <c r="AD2" s="64" t="str">
        <f>IF(males!C43&gt;0,males!C43,"")</f>
        <v/>
      </c>
      <c r="AE2" s="64" t="str">
        <f>IF(males!C44&gt;0,males!C44,"")</f>
        <v/>
      </c>
      <c r="AF2" s="64" t="str">
        <f>IF(males!C46&gt;0,males!C46,"")</f>
        <v/>
      </c>
      <c r="AG2" s="64" t="str">
        <f>IF(males!C47&gt;0,males!C47,"")</f>
        <v/>
      </c>
      <c r="AH2" s="64" t="str">
        <f>IF(males!C48&gt;0,males!C48,"")</f>
        <v/>
      </c>
    </row>
    <row r="3" spans="1:34" x14ac:dyDescent="0.2">
      <c r="A3" s="132" t="str">
        <f>'female stats (μm)'!A$2</f>
        <v>Milnesium inceptum</v>
      </c>
      <c r="B3" s="75" t="str">
        <f>'female stats (μm)'!B$2</f>
        <v>BG.058</v>
      </c>
      <c r="C3" s="56">
        <f>males!D1</f>
        <v>2</v>
      </c>
      <c r="D3" s="63" t="str">
        <f>IF(males!E3&gt;0,males!E3,"")</f>
        <v/>
      </c>
      <c r="E3" s="64" t="str">
        <f>IF(males!E4&gt;0,males!E4,"")</f>
        <v/>
      </c>
      <c r="F3" s="65" t="str">
        <f>IF(males!E5&gt;0,males!E5,"")</f>
        <v/>
      </c>
      <c r="G3" s="64" t="str">
        <f>IF(males!E8&gt;0,males!E8,"")</f>
        <v/>
      </c>
      <c r="H3" s="64" t="str">
        <f>IF(males!E9&gt;0,males!E9,"")</f>
        <v/>
      </c>
      <c r="I3" s="64" t="str">
        <f>IF(males!E10&gt;0,males!E10,"")</f>
        <v/>
      </c>
      <c r="J3" s="64" t="str">
        <f>IF(males!E11&gt;0,males!E11,"")</f>
        <v/>
      </c>
      <c r="K3" s="64" t="str">
        <f>IF(males!E15&gt;0,males!E15,"")</f>
        <v/>
      </c>
      <c r="L3" s="64" t="str">
        <f>IF(males!E16&gt;0,males!E16,"")</f>
        <v/>
      </c>
      <c r="M3" s="64" t="str">
        <f>IF(males!E17&gt;0,males!E17,"")</f>
        <v/>
      </c>
      <c r="N3" s="64" t="str">
        <f>IF(males!E19&gt;0,males!E19,"")</f>
        <v/>
      </c>
      <c r="O3" s="64" t="str">
        <f>IF(males!E20&gt;0,males!E20,"")</f>
        <v/>
      </c>
      <c r="P3" s="64" t="str">
        <f>IF(males!E21&gt;0,males!E21,"")</f>
        <v/>
      </c>
      <c r="Q3" s="64" t="str">
        <f>IF(males!E24&gt;0,males!E24,"")</f>
        <v/>
      </c>
      <c r="R3" s="64" t="str">
        <f>IF(males!E25&gt;0,males!E25,"")</f>
        <v/>
      </c>
      <c r="S3" s="64" t="str">
        <f>IF(males!E26&gt;0,males!E26,"")</f>
        <v/>
      </c>
      <c r="T3" s="64" t="str">
        <f>IF(males!E28&gt;0,males!E28,"")</f>
        <v/>
      </c>
      <c r="U3" s="64" t="str">
        <f>IF(males!E29&gt;0,males!E29,"")</f>
        <v/>
      </c>
      <c r="V3" s="64" t="str">
        <f>IF(males!E30&gt;0,males!E30,"")</f>
        <v/>
      </c>
      <c r="W3" s="64" t="str">
        <f>IF(males!E33&gt;0,males!E33,"")</f>
        <v/>
      </c>
      <c r="X3" s="64" t="str">
        <f>IF(males!E34&gt;0,males!E34,"")</f>
        <v/>
      </c>
      <c r="Y3" s="64" t="str">
        <f>IF(males!E35&gt;0,males!E35,"")</f>
        <v/>
      </c>
      <c r="Z3" s="64" t="str">
        <f>IF(males!E37&gt;0,males!E37,"")</f>
        <v/>
      </c>
      <c r="AA3" s="64" t="str">
        <f>IF(males!E38&gt;0,males!E38,"")</f>
        <v/>
      </c>
      <c r="AB3" s="64" t="str">
        <f>IF(males!E39&gt;0,males!E39,"")</f>
        <v/>
      </c>
      <c r="AC3" s="64" t="str">
        <f>IF(males!E42&gt;0,males!E42,"")</f>
        <v/>
      </c>
      <c r="AD3" s="64" t="str">
        <f>IF(males!E43&gt;0,males!E43,"")</f>
        <v/>
      </c>
      <c r="AE3" s="64" t="str">
        <f>IF(males!E44&gt;0,males!E44,"")</f>
        <v/>
      </c>
      <c r="AF3" s="64" t="str">
        <f>IF(males!E46&gt;0,males!E46,"")</f>
        <v/>
      </c>
      <c r="AG3" s="64" t="str">
        <f>IF(males!E47&gt;0,males!E47,"")</f>
        <v/>
      </c>
      <c r="AH3" s="64" t="str">
        <f>IF(males!E48&gt;0,males!E48,"")</f>
        <v/>
      </c>
    </row>
    <row r="4" spans="1:34" x14ac:dyDescent="0.2">
      <c r="A4" s="132" t="str">
        <f>'female stats (μm)'!A$2</f>
        <v>Milnesium inceptum</v>
      </c>
      <c r="B4" s="75" t="str">
        <f>'female stats (μm)'!B$2</f>
        <v>BG.058</v>
      </c>
      <c r="C4" s="56">
        <f>males!F1</f>
        <v>3</v>
      </c>
      <c r="D4" s="63" t="str">
        <f>IF(males!G3&gt;0,males!G3,"")</f>
        <v/>
      </c>
      <c r="E4" s="64" t="str">
        <f>IF(males!G4&gt;0,males!G4,"")</f>
        <v/>
      </c>
      <c r="F4" s="64" t="str">
        <f>IF(males!G5&gt;0,males!G5,"")</f>
        <v/>
      </c>
      <c r="G4" s="64" t="str">
        <f>IF(males!G8&gt;0,males!G8,"")</f>
        <v/>
      </c>
      <c r="H4" s="64" t="str">
        <f>IF(males!G9&gt;0,males!G9,"")</f>
        <v/>
      </c>
      <c r="I4" s="64" t="str">
        <f>IF(males!G10&gt;0,males!G10,"")</f>
        <v/>
      </c>
      <c r="J4" s="64" t="str">
        <f>IF(males!G11&gt;0,males!G11,"")</f>
        <v/>
      </c>
      <c r="K4" s="64" t="str">
        <f>IF(males!G15&gt;0,males!G15,"")</f>
        <v/>
      </c>
      <c r="L4" s="64" t="str">
        <f>IF(males!G16&gt;0,males!G16,"")</f>
        <v/>
      </c>
      <c r="M4" s="64" t="str">
        <f>IF(males!G17&gt;0,males!G17,"")</f>
        <v/>
      </c>
      <c r="N4" s="64" t="str">
        <f>IF(males!G19&gt;0,males!G19,"")</f>
        <v/>
      </c>
      <c r="O4" s="64" t="str">
        <f>IF(males!G20&gt;0,males!G20,"")</f>
        <v/>
      </c>
      <c r="P4" s="64" t="str">
        <f>IF(males!G21&gt;0,males!G21,"")</f>
        <v/>
      </c>
      <c r="Q4" s="64" t="str">
        <f>IF(males!G24&gt;0,males!G24,"")</f>
        <v/>
      </c>
      <c r="R4" s="64" t="str">
        <f>IF(males!G25&gt;0,males!G25,"")</f>
        <v/>
      </c>
      <c r="S4" s="64" t="str">
        <f>IF(males!G26&gt;0,males!G26,"")</f>
        <v/>
      </c>
      <c r="T4" s="64" t="str">
        <f>IF(males!G28&gt;0,males!G28,"")</f>
        <v/>
      </c>
      <c r="U4" s="64" t="str">
        <f>IF(males!G29&gt;0,males!G29,"")</f>
        <v/>
      </c>
      <c r="V4" s="64" t="str">
        <f>IF(males!G30&gt;0,males!G30,"")</f>
        <v/>
      </c>
      <c r="W4" s="64" t="str">
        <f>IF(males!G33&gt;0,males!G33,"")</f>
        <v/>
      </c>
      <c r="X4" s="64" t="str">
        <f>IF(males!G34&gt;0,males!G34,"")</f>
        <v/>
      </c>
      <c r="Y4" s="64" t="str">
        <f>IF(males!G35&gt;0,males!G35,"")</f>
        <v/>
      </c>
      <c r="Z4" s="64" t="str">
        <f>IF(males!G37&gt;0,males!G37,"")</f>
        <v/>
      </c>
      <c r="AA4" s="64" t="str">
        <f>IF(males!G38&gt;0,males!G38,"")</f>
        <v/>
      </c>
      <c r="AB4" s="64" t="str">
        <f>IF(males!G39&gt;0,males!G39,"")</f>
        <v/>
      </c>
      <c r="AC4" s="64" t="str">
        <f>IF(males!G42&gt;0,males!G42,"")</f>
        <v/>
      </c>
      <c r="AD4" s="64" t="str">
        <f>IF(males!G43&gt;0,males!G43,"")</f>
        <v/>
      </c>
      <c r="AE4" s="64" t="str">
        <f>IF(males!G44&gt;0,males!G44,"")</f>
        <v/>
      </c>
      <c r="AF4" s="64" t="str">
        <f>IF(males!G46&gt;0,males!G46,"")</f>
        <v/>
      </c>
      <c r="AG4" s="64" t="str">
        <f>IF(males!G47&gt;0,males!G47,"")</f>
        <v/>
      </c>
      <c r="AH4" s="64" t="str">
        <f>IF(males!G48&gt;0,males!G48,"")</f>
        <v/>
      </c>
    </row>
    <row r="5" spans="1:34" x14ac:dyDescent="0.2">
      <c r="A5" s="132" t="str">
        <f>'female stats (μm)'!A$2</f>
        <v>Milnesium inceptum</v>
      </c>
      <c r="B5" s="75" t="str">
        <f>'female stats (μm)'!B$2</f>
        <v>BG.058</v>
      </c>
      <c r="C5" s="56">
        <f>males!H1</f>
        <v>4</v>
      </c>
      <c r="D5" s="63" t="str">
        <f>IF(males!I3&gt;0,males!I3,"")</f>
        <v/>
      </c>
      <c r="E5" s="64" t="str">
        <f>IF(males!I4&gt;0,males!I4,"")</f>
        <v/>
      </c>
      <c r="F5" s="64" t="str">
        <f>IF(males!I5&gt;0,males!I5,"")</f>
        <v/>
      </c>
      <c r="G5" s="64" t="str">
        <f>IF(males!I8&gt;0,males!I8,"")</f>
        <v/>
      </c>
      <c r="H5" s="64" t="str">
        <f>IF(males!I9&gt;0,males!I9,"")</f>
        <v/>
      </c>
      <c r="I5" s="64" t="str">
        <f>IF(males!I10&gt;0,males!I10,"")</f>
        <v/>
      </c>
      <c r="J5" s="64" t="str">
        <f>IF(males!I11&gt;0,males!I11,"")</f>
        <v/>
      </c>
      <c r="K5" s="64" t="str">
        <f>IF(males!I15&gt;0,males!I15,"")</f>
        <v/>
      </c>
      <c r="L5" s="64" t="str">
        <f>IF(males!I16&gt;0,males!I16,"")</f>
        <v/>
      </c>
      <c r="M5" s="64" t="str">
        <f>IF(males!I17&gt;0,males!I17,"")</f>
        <v/>
      </c>
      <c r="N5" s="64" t="str">
        <f>IF(males!I19&gt;0,males!I19,"")</f>
        <v/>
      </c>
      <c r="O5" s="64" t="str">
        <f>IF(males!I20&gt;0,males!I20,"")</f>
        <v/>
      </c>
      <c r="P5" s="64" t="str">
        <f>IF(males!I21&gt;0,males!I21,"")</f>
        <v/>
      </c>
      <c r="Q5" s="64" t="str">
        <f>IF(males!I24&gt;0,males!I24,"")</f>
        <v/>
      </c>
      <c r="R5" s="64" t="str">
        <f>IF(males!I25&gt;0,males!I25,"")</f>
        <v/>
      </c>
      <c r="S5" s="64" t="str">
        <f>IF(males!I26&gt;0,males!I26,"")</f>
        <v/>
      </c>
      <c r="T5" s="64" t="str">
        <f>IF(males!I28&gt;0,males!I28,"")</f>
        <v/>
      </c>
      <c r="U5" s="64" t="str">
        <f>IF(males!I29&gt;0,males!I29,"")</f>
        <v/>
      </c>
      <c r="V5" s="64" t="str">
        <f>IF(males!I30&gt;0,males!I30,"")</f>
        <v/>
      </c>
      <c r="W5" s="64" t="str">
        <f>IF(males!I33&gt;0,males!I33,"")</f>
        <v/>
      </c>
      <c r="X5" s="64" t="str">
        <f>IF(males!I34&gt;0,males!I34,"")</f>
        <v/>
      </c>
      <c r="Y5" s="64" t="str">
        <f>IF(males!I35&gt;0,males!I35,"")</f>
        <v/>
      </c>
      <c r="Z5" s="64" t="str">
        <f>IF(males!I37&gt;0,males!I37,"")</f>
        <v/>
      </c>
      <c r="AA5" s="64" t="str">
        <f>IF(males!I38&gt;0,males!I38,"")</f>
        <v/>
      </c>
      <c r="AB5" s="64" t="str">
        <f>IF(males!I39&gt;0,males!I39,"")</f>
        <v/>
      </c>
      <c r="AC5" s="64" t="str">
        <f>IF(males!I42&gt;0,males!I42,"")</f>
        <v/>
      </c>
      <c r="AD5" s="64" t="str">
        <f>IF(males!I43&gt;0,males!I43,"")</f>
        <v/>
      </c>
      <c r="AE5" s="64" t="str">
        <f>IF(males!I44&gt;0,males!I44,"")</f>
        <v/>
      </c>
      <c r="AF5" s="64" t="str">
        <f>IF(males!I46&gt;0,males!I46,"")</f>
        <v/>
      </c>
      <c r="AG5" s="64" t="str">
        <f>IF(males!I47&gt;0,males!I47,"")</f>
        <v/>
      </c>
      <c r="AH5" s="64" t="str">
        <f>IF(males!I48&gt;0,males!I48,"")</f>
        <v/>
      </c>
    </row>
    <row r="6" spans="1:34" x14ac:dyDescent="0.2">
      <c r="A6" s="132" t="str">
        <f>'female stats (μm)'!A$2</f>
        <v>Milnesium inceptum</v>
      </c>
      <c r="B6" s="75" t="str">
        <f>'female stats (μm)'!B$2</f>
        <v>BG.058</v>
      </c>
      <c r="C6" s="56">
        <f>males!J1</f>
        <v>5</v>
      </c>
      <c r="D6" s="63" t="str">
        <f>IF(males!K3&gt;0,males!K3,"")</f>
        <v/>
      </c>
      <c r="E6" s="64" t="str">
        <f>IF(males!K4&gt;0,males!K4,"")</f>
        <v/>
      </c>
      <c r="F6" s="64" t="str">
        <f>IF(males!K5&gt;0,males!K5,"")</f>
        <v/>
      </c>
      <c r="G6" s="64" t="str">
        <f>IF(males!K8&gt;0,males!K8,"")</f>
        <v/>
      </c>
      <c r="H6" s="64" t="str">
        <f>IF(males!K9&gt;0,males!K9,"")</f>
        <v/>
      </c>
      <c r="I6" s="64" t="str">
        <f>IF(males!K10&gt;0,males!K10,"")</f>
        <v/>
      </c>
      <c r="J6" s="64" t="str">
        <f>IF(males!K11&gt;0,males!K11,"")</f>
        <v/>
      </c>
      <c r="K6" s="64" t="str">
        <f>IF(males!K15&gt;0,males!K15,"")</f>
        <v/>
      </c>
      <c r="L6" s="64" t="str">
        <f>IF(males!K16&gt;0,males!K16,"")</f>
        <v/>
      </c>
      <c r="M6" s="64" t="str">
        <f>IF(males!K17&gt;0,males!K17,"")</f>
        <v/>
      </c>
      <c r="N6" s="64" t="str">
        <f>IF(males!K19&gt;0,males!K19,"")</f>
        <v/>
      </c>
      <c r="O6" s="64" t="str">
        <f>IF(males!K20&gt;0,males!K20,"")</f>
        <v/>
      </c>
      <c r="P6" s="64" t="str">
        <f>IF(males!K21&gt;0,males!K21,"")</f>
        <v/>
      </c>
      <c r="Q6" s="64" t="str">
        <f>IF(males!K24&gt;0,males!K24,"")</f>
        <v/>
      </c>
      <c r="R6" s="64" t="str">
        <f>IF(males!K25&gt;0,males!K25,"")</f>
        <v/>
      </c>
      <c r="S6" s="64" t="str">
        <f>IF(males!K26&gt;0,males!K26,"")</f>
        <v/>
      </c>
      <c r="T6" s="64" t="str">
        <f>IF(males!K28&gt;0,males!K28,"")</f>
        <v/>
      </c>
      <c r="U6" s="64" t="str">
        <f>IF(males!K29&gt;0,males!K29,"")</f>
        <v/>
      </c>
      <c r="V6" s="64" t="str">
        <f>IF(males!K30&gt;0,males!K30,"")</f>
        <v/>
      </c>
      <c r="W6" s="64" t="str">
        <f>IF(males!K33&gt;0,males!K33,"")</f>
        <v/>
      </c>
      <c r="X6" s="64" t="str">
        <f>IF(males!K34&gt;0,males!K34,"")</f>
        <v/>
      </c>
      <c r="Y6" s="64" t="str">
        <f>IF(males!K35&gt;0,males!K35,"")</f>
        <v/>
      </c>
      <c r="Z6" s="64" t="str">
        <f>IF(males!K37&gt;0,males!K37,"")</f>
        <v/>
      </c>
      <c r="AA6" s="64" t="str">
        <f>IF(males!K38&gt;0,males!K38,"")</f>
        <v/>
      </c>
      <c r="AB6" s="64" t="str">
        <f>IF(males!K39&gt;0,males!K39,"")</f>
        <v/>
      </c>
      <c r="AC6" s="64" t="str">
        <f>IF(males!K42&gt;0,males!K42,"")</f>
        <v/>
      </c>
      <c r="AD6" s="64" t="str">
        <f>IF(males!K43&gt;0,males!K43,"")</f>
        <v/>
      </c>
      <c r="AE6" s="64" t="str">
        <f>IF(males!K44&gt;0,males!K44,"")</f>
        <v/>
      </c>
      <c r="AF6" s="64" t="str">
        <f>IF(males!K46&gt;0,males!K46,"")</f>
        <v/>
      </c>
      <c r="AG6" s="64" t="str">
        <f>IF(males!K47&gt;0,males!K47,"")</f>
        <v/>
      </c>
      <c r="AH6" s="64" t="str">
        <f>IF(males!K48&gt;0,males!K48,"")</f>
        <v/>
      </c>
    </row>
    <row r="7" spans="1:34" x14ac:dyDescent="0.2">
      <c r="A7" s="132" t="str">
        <f>'female stats (μm)'!A$2</f>
        <v>Milnesium inceptum</v>
      </c>
      <c r="B7" s="75" t="str">
        <f>'female stats (μm)'!B$2</f>
        <v>BG.058</v>
      </c>
      <c r="C7" s="56">
        <f>males!L1</f>
        <v>6</v>
      </c>
      <c r="D7" s="63" t="str">
        <f>IF(males!M3&gt;0,males!M3,"")</f>
        <v/>
      </c>
      <c r="E7" s="64" t="str">
        <f>IF(males!M4&gt;0,males!M4,"")</f>
        <v/>
      </c>
      <c r="F7" s="64" t="str">
        <f>IF(males!M5&gt;0,males!M5,"")</f>
        <v/>
      </c>
      <c r="G7" s="64" t="str">
        <f>IF(males!M8&gt;0,males!M8,"")</f>
        <v/>
      </c>
      <c r="H7" s="64" t="str">
        <f>IF(males!M9&gt;0,males!M9,"")</f>
        <v/>
      </c>
      <c r="I7" s="64" t="str">
        <f>IF(males!M10&gt;0,males!M10,"")</f>
        <v/>
      </c>
      <c r="J7" s="64" t="str">
        <f>IF(males!M11&gt;0,males!M11,"")</f>
        <v/>
      </c>
      <c r="K7" s="64" t="str">
        <f>IF(males!M15&gt;0,males!M15,"")</f>
        <v/>
      </c>
      <c r="L7" s="64" t="str">
        <f>IF(males!M16&gt;0,males!M16,"")</f>
        <v/>
      </c>
      <c r="M7" s="64" t="str">
        <f>IF(males!M17&gt;0,males!M17,"")</f>
        <v/>
      </c>
      <c r="N7" s="64" t="str">
        <f>IF(males!M19&gt;0,males!M19,"")</f>
        <v/>
      </c>
      <c r="O7" s="64" t="str">
        <f>IF(males!M20&gt;0,males!M20,"")</f>
        <v/>
      </c>
      <c r="P7" s="64" t="str">
        <f>IF(males!M21&gt;0,males!M21,"")</f>
        <v/>
      </c>
      <c r="Q7" s="64" t="str">
        <f>IF(males!M24&gt;0,males!M24,"")</f>
        <v/>
      </c>
      <c r="R7" s="64" t="str">
        <f>IF(males!M25&gt;0,males!M25,"")</f>
        <v/>
      </c>
      <c r="S7" s="64" t="str">
        <f>IF(males!M26&gt;0,males!M26,"")</f>
        <v/>
      </c>
      <c r="T7" s="64" t="str">
        <f>IF(males!M28&gt;0,males!M28,"")</f>
        <v/>
      </c>
      <c r="U7" s="64" t="str">
        <f>IF(males!M29&gt;0,males!M29,"")</f>
        <v/>
      </c>
      <c r="V7" s="64" t="str">
        <f>IF(males!M30&gt;0,males!M30,"")</f>
        <v/>
      </c>
      <c r="W7" s="64" t="str">
        <f>IF(males!M33&gt;0,males!M33,"")</f>
        <v/>
      </c>
      <c r="X7" s="64" t="str">
        <f>IF(males!M34&gt;0,males!M34,"")</f>
        <v/>
      </c>
      <c r="Y7" s="64" t="str">
        <f>IF(males!M35&gt;0,males!M35,"")</f>
        <v/>
      </c>
      <c r="Z7" s="64" t="str">
        <f>IF(males!M37&gt;0,males!M37,"")</f>
        <v/>
      </c>
      <c r="AA7" s="64" t="str">
        <f>IF(males!M38&gt;0,males!M38,"")</f>
        <v/>
      </c>
      <c r="AB7" s="64" t="str">
        <f>IF(males!M39&gt;0,males!M39,"")</f>
        <v/>
      </c>
      <c r="AC7" s="64" t="str">
        <f>IF(males!M42&gt;0,males!M42,"")</f>
        <v/>
      </c>
      <c r="AD7" s="64" t="str">
        <f>IF(males!M43&gt;0,males!M43,"")</f>
        <v/>
      </c>
      <c r="AE7" s="64" t="str">
        <f>IF(males!M44&gt;0,males!M44,"")</f>
        <v/>
      </c>
      <c r="AF7" s="64" t="str">
        <f>IF(males!M46&gt;0,males!M46,"")</f>
        <v/>
      </c>
      <c r="AG7" s="64" t="str">
        <f>IF(males!M47&gt;0,males!M47,"")</f>
        <v/>
      </c>
      <c r="AH7" s="64" t="str">
        <f>IF(males!M48&gt;0,males!M48,"")</f>
        <v/>
      </c>
    </row>
    <row r="8" spans="1:34" x14ac:dyDescent="0.2">
      <c r="A8" s="132" t="str">
        <f>'female stats (μm)'!A$2</f>
        <v>Milnesium inceptum</v>
      </c>
      <c r="B8" s="75" t="str">
        <f>'female stats (μm)'!B$2</f>
        <v>BG.058</v>
      </c>
      <c r="C8" s="56">
        <f>males!N1</f>
        <v>7</v>
      </c>
      <c r="D8" s="63" t="str">
        <f>IF(males!O3&gt;0,males!O3,"")</f>
        <v/>
      </c>
      <c r="E8" s="64" t="str">
        <f>IF(males!O4&gt;0,males!O4,"")</f>
        <v/>
      </c>
      <c r="F8" s="64" t="str">
        <f>IF(males!O5&gt;0,males!O5,"")</f>
        <v/>
      </c>
      <c r="G8" s="64" t="str">
        <f>IF(males!O8&gt;0,males!O8,"")</f>
        <v/>
      </c>
      <c r="H8" s="64" t="str">
        <f>IF(males!O9&gt;0,males!O9,"")</f>
        <v/>
      </c>
      <c r="I8" s="64" t="str">
        <f>IF(males!O10&gt;0,males!O10,"")</f>
        <v/>
      </c>
      <c r="J8" s="64" t="str">
        <f>IF(males!O11&gt;0,males!O11,"")</f>
        <v/>
      </c>
      <c r="K8" s="64" t="str">
        <f>IF(males!O15&gt;0,males!O15,"")</f>
        <v/>
      </c>
      <c r="L8" s="64" t="str">
        <f>IF(males!O16&gt;0,males!O16,"")</f>
        <v/>
      </c>
      <c r="M8" s="64" t="str">
        <f>IF(males!O17&gt;0,males!O17,"")</f>
        <v/>
      </c>
      <c r="N8" s="64" t="str">
        <f>IF(males!O19&gt;0,males!O19,"")</f>
        <v/>
      </c>
      <c r="O8" s="64" t="str">
        <f>IF(males!O20&gt;0,males!O20,"")</f>
        <v/>
      </c>
      <c r="P8" s="64" t="str">
        <f>IF(males!O21&gt;0,males!O21,"")</f>
        <v/>
      </c>
      <c r="Q8" s="64" t="str">
        <f>IF(males!O24&gt;0,males!O24,"")</f>
        <v/>
      </c>
      <c r="R8" s="64" t="str">
        <f>IF(males!O25&gt;0,males!O25,"")</f>
        <v/>
      </c>
      <c r="S8" s="64" t="str">
        <f>IF(males!O26&gt;0,males!O26,"")</f>
        <v/>
      </c>
      <c r="T8" s="64" t="str">
        <f>IF(males!O28&gt;0,males!O28,"")</f>
        <v/>
      </c>
      <c r="U8" s="64" t="str">
        <f>IF(males!O29&gt;0,males!O29,"")</f>
        <v/>
      </c>
      <c r="V8" s="64" t="str">
        <f>IF(males!O30&gt;0,males!O30,"")</f>
        <v/>
      </c>
      <c r="W8" s="64" t="str">
        <f>IF(males!O33&gt;0,males!O33,"")</f>
        <v/>
      </c>
      <c r="X8" s="64" t="str">
        <f>IF(males!O34&gt;0,males!O34,"")</f>
        <v/>
      </c>
      <c r="Y8" s="64" t="str">
        <f>IF(males!O35&gt;0,males!O35,"")</f>
        <v/>
      </c>
      <c r="Z8" s="64" t="str">
        <f>IF(males!O37&gt;0,males!O37,"")</f>
        <v/>
      </c>
      <c r="AA8" s="64" t="str">
        <f>IF(males!O38&gt;0,males!O38,"")</f>
        <v/>
      </c>
      <c r="AB8" s="64" t="str">
        <f>IF(males!O39&gt;0,males!O39,"")</f>
        <v/>
      </c>
      <c r="AC8" s="64" t="str">
        <f>IF(males!O42&gt;0,males!O42,"")</f>
        <v/>
      </c>
      <c r="AD8" s="64" t="str">
        <f>IF(males!O43&gt;0,males!O43,"")</f>
        <v/>
      </c>
      <c r="AE8" s="64" t="str">
        <f>IF(males!O44&gt;0,males!O44,"")</f>
        <v/>
      </c>
      <c r="AF8" s="64" t="str">
        <f>IF(males!O46&gt;0,males!O46,"")</f>
        <v/>
      </c>
      <c r="AG8" s="64" t="str">
        <f>IF(males!O47&gt;0,males!O47,"")</f>
        <v/>
      </c>
      <c r="AH8" s="64" t="str">
        <f>IF(males!O48&gt;0,males!O48,"")</f>
        <v/>
      </c>
    </row>
    <row r="9" spans="1:34" x14ac:dyDescent="0.2">
      <c r="A9" s="132" t="str">
        <f>'female stats (μm)'!A$2</f>
        <v>Milnesium inceptum</v>
      </c>
      <c r="B9" s="75" t="str">
        <f>'female stats (μm)'!B$2</f>
        <v>BG.058</v>
      </c>
      <c r="C9" s="56">
        <f>males!P1</f>
        <v>8</v>
      </c>
      <c r="D9" s="63" t="str">
        <f>IF(males!Q3&gt;0,males!Q3,"")</f>
        <v/>
      </c>
      <c r="E9" s="64" t="str">
        <f>IF(males!Q4&gt;0,males!Q4,"")</f>
        <v/>
      </c>
      <c r="F9" s="64" t="str">
        <f>IF(males!Q5&gt;0,males!Q5,"")</f>
        <v/>
      </c>
      <c r="G9" s="64" t="str">
        <f>IF(males!Q8&gt;0,males!Q8,"")</f>
        <v/>
      </c>
      <c r="H9" s="64" t="str">
        <f>IF(males!Q9&gt;0,males!Q9,"")</f>
        <v/>
      </c>
      <c r="I9" s="64" t="str">
        <f>IF(males!Q10&gt;0,males!Q10,"")</f>
        <v/>
      </c>
      <c r="J9" s="64" t="str">
        <f>IF(males!Q11&gt;0,males!Q11,"")</f>
        <v/>
      </c>
      <c r="K9" s="64" t="str">
        <f>IF(males!Q15&gt;0,males!Q15,"")</f>
        <v/>
      </c>
      <c r="L9" s="64" t="str">
        <f>IF(males!Q16&gt;0,males!Q16,"")</f>
        <v/>
      </c>
      <c r="M9" s="64" t="str">
        <f>IF(males!Q17&gt;0,males!Q17,"")</f>
        <v/>
      </c>
      <c r="N9" s="64" t="str">
        <f>IF(males!Q19&gt;0,males!Q19,"")</f>
        <v/>
      </c>
      <c r="O9" s="64" t="str">
        <f>IF(males!Q20&gt;0,males!Q20,"")</f>
        <v/>
      </c>
      <c r="P9" s="64" t="str">
        <f>IF(males!Q21&gt;0,males!Q21,"")</f>
        <v/>
      </c>
      <c r="Q9" s="64" t="str">
        <f>IF(males!Q24&gt;0,males!Q24,"")</f>
        <v/>
      </c>
      <c r="R9" s="64" t="str">
        <f>IF(males!Q25&gt;0,males!Q25,"")</f>
        <v/>
      </c>
      <c r="S9" s="64" t="str">
        <f>IF(males!Q26&gt;0,males!Q26,"")</f>
        <v/>
      </c>
      <c r="T9" s="64" t="str">
        <f>IF(males!Q28&gt;0,males!Q28,"")</f>
        <v/>
      </c>
      <c r="U9" s="64" t="str">
        <f>IF(males!Q29&gt;0,males!Q29,"")</f>
        <v/>
      </c>
      <c r="V9" s="64" t="str">
        <f>IF(males!Q30&gt;0,males!Q30,"")</f>
        <v/>
      </c>
      <c r="W9" s="64" t="str">
        <f>IF(males!Q33&gt;0,males!Q33,"")</f>
        <v/>
      </c>
      <c r="X9" s="64" t="str">
        <f>IF(males!Q34&gt;0,males!Q34,"")</f>
        <v/>
      </c>
      <c r="Y9" s="64" t="str">
        <f>IF(males!Q35&gt;0,males!Q35,"")</f>
        <v/>
      </c>
      <c r="Z9" s="64" t="str">
        <f>IF(males!Q37&gt;0,males!Q37,"")</f>
        <v/>
      </c>
      <c r="AA9" s="64" t="str">
        <f>IF(males!Q38&gt;0,males!Q38,"")</f>
        <v/>
      </c>
      <c r="AB9" s="64" t="str">
        <f>IF(males!Q39&gt;0,males!Q39,"")</f>
        <v/>
      </c>
      <c r="AC9" s="64" t="str">
        <f>IF(males!Q42&gt;0,males!Q42,"")</f>
        <v/>
      </c>
      <c r="AD9" s="64" t="str">
        <f>IF(males!Q43&gt;0,males!Q43,"")</f>
        <v/>
      </c>
      <c r="AE9" s="64" t="str">
        <f>IF(males!Q44&gt;0,males!Q44,"")</f>
        <v/>
      </c>
      <c r="AF9" s="64" t="str">
        <f>IF(males!Q46&gt;0,males!Q46,"")</f>
        <v/>
      </c>
      <c r="AG9" s="64" t="str">
        <f>IF(males!Q47&gt;0,males!Q47,"")</f>
        <v/>
      </c>
      <c r="AH9" s="64" t="str">
        <f>IF(males!Q48&gt;0,males!Q48,"")</f>
        <v/>
      </c>
    </row>
    <row r="10" spans="1:34" x14ac:dyDescent="0.2">
      <c r="A10" s="132" t="str">
        <f>'female stats (μm)'!A$2</f>
        <v>Milnesium inceptum</v>
      </c>
      <c r="B10" s="75" t="str">
        <f>'female stats (μm)'!B$2</f>
        <v>BG.058</v>
      </c>
      <c r="C10" s="56">
        <f>males!R1</f>
        <v>9</v>
      </c>
      <c r="D10" s="63" t="str">
        <f>IF(males!S3&gt;0,males!S3,"")</f>
        <v/>
      </c>
      <c r="E10" s="64" t="str">
        <f>IF(males!S4&gt;0,males!S4,"")</f>
        <v/>
      </c>
      <c r="F10" s="64" t="str">
        <f>IF(males!S5&gt;0,males!S5,"")</f>
        <v/>
      </c>
      <c r="G10" s="64" t="str">
        <f>IF(males!S8&gt;0,males!S8,"")</f>
        <v/>
      </c>
      <c r="H10" s="64" t="str">
        <f>IF(males!S9&gt;0,males!S9,"")</f>
        <v/>
      </c>
      <c r="I10" s="64" t="str">
        <f>IF(males!S10&gt;0,males!S10,"")</f>
        <v/>
      </c>
      <c r="J10" s="64" t="str">
        <f>IF(males!S11&gt;0,males!S11,"")</f>
        <v/>
      </c>
      <c r="K10" s="64" t="str">
        <f>IF(males!S15&gt;0,males!S15,"")</f>
        <v/>
      </c>
      <c r="L10" s="64" t="str">
        <f>IF(males!S16&gt;0,males!S16,"")</f>
        <v/>
      </c>
      <c r="M10" s="64" t="str">
        <f>IF(males!S17&gt;0,males!S17,"")</f>
        <v/>
      </c>
      <c r="N10" s="64" t="str">
        <f>IF(males!S19&gt;0,males!S19,"")</f>
        <v/>
      </c>
      <c r="O10" s="64" t="str">
        <f>IF(males!S20&gt;0,males!S20,"")</f>
        <v/>
      </c>
      <c r="P10" s="64" t="str">
        <f>IF(males!S21&gt;0,males!S21,"")</f>
        <v/>
      </c>
      <c r="Q10" s="64" t="str">
        <f>IF(males!S24&gt;0,males!S24,"")</f>
        <v/>
      </c>
      <c r="R10" s="64" t="str">
        <f>IF(males!S25&gt;0,males!S25,"")</f>
        <v/>
      </c>
      <c r="S10" s="64" t="str">
        <f>IF(males!S26&gt;0,males!S26,"")</f>
        <v/>
      </c>
      <c r="T10" s="64" t="str">
        <f>IF(males!S28&gt;0,males!S28,"")</f>
        <v/>
      </c>
      <c r="U10" s="64" t="str">
        <f>IF(males!S29&gt;0,males!S29,"")</f>
        <v/>
      </c>
      <c r="V10" s="64" t="str">
        <f>IF(males!S30&gt;0,males!S30,"")</f>
        <v/>
      </c>
      <c r="W10" s="64" t="str">
        <f>IF(males!S33&gt;0,males!S33,"")</f>
        <v/>
      </c>
      <c r="X10" s="64" t="str">
        <f>IF(males!S34&gt;0,males!S34,"")</f>
        <v/>
      </c>
      <c r="Y10" s="64" t="str">
        <f>IF(males!S35&gt;0,males!S35,"")</f>
        <v/>
      </c>
      <c r="Z10" s="64" t="str">
        <f>IF(males!S37&gt;0,males!S37,"")</f>
        <v/>
      </c>
      <c r="AA10" s="64" t="str">
        <f>IF(males!S38&gt;0,males!S38,"")</f>
        <v/>
      </c>
      <c r="AB10" s="64" t="str">
        <f>IF(males!S39&gt;0,males!S39,"")</f>
        <v/>
      </c>
      <c r="AC10" s="64" t="str">
        <f>IF(males!S42&gt;0,males!S42,"")</f>
        <v/>
      </c>
      <c r="AD10" s="64" t="str">
        <f>IF(males!S43&gt;0,males!S43,"")</f>
        <v/>
      </c>
      <c r="AE10" s="64" t="str">
        <f>IF(males!S44&gt;0,males!S44,"")</f>
        <v/>
      </c>
      <c r="AF10" s="64" t="str">
        <f>IF(males!S46&gt;0,males!S46,"")</f>
        <v/>
      </c>
      <c r="AG10" s="64" t="str">
        <f>IF(males!S47&gt;0,males!S47,"")</f>
        <v/>
      </c>
      <c r="AH10" s="64" t="str">
        <f>IF(males!S48&gt;0,males!S48,"")</f>
        <v/>
      </c>
    </row>
    <row r="11" spans="1:34" x14ac:dyDescent="0.2">
      <c r="A11" s="132" t="str">
        <f>'female stats (μm)'!A$2</f>
        <v>Milnesium inceptum</v>
      </c>
      <c r="B11" s="75" t="str">
        <f>'female stats (μm)'!B$2</f>
        <v>BG.058</v>
      </c>
      <c r="C11" s="56">
        <f>males!T1</f>
        <v>10</v>
      </c>
      <c r="D11" s="63" t="str">
        <f>IF(males!U3&gt;0,males!U3,"")</f>
        <v/>
      </c>
      <c r="E11" s="64" t="str">
        <f>IF(males!U4&gt;0,males!U4,"")</f>
        <v/>
      </c>
      <c r="F11" s="64" t="str">
        <f>IF(males!U5&gt;0,males!U5,"")</f>
        <v/>
      </c>
      <c r="G11" s="64" t="str">
        <f>IF(males!U8&gt;0,males!U8,"")</f>
        <v/>
      </c>
      <c r="H11" s="64" t="str">
        <f>IF(males!U9&gt;0,males!U9,"")</f>
        <v/>
      </c>
      <c r="I11" s="64" t="str">
        <f>IF(males!U10&gt;0,males!U10,"")</f>
        <v/>
      </c>
      <c r="J11" s="64" t="str">
        <f>IF(males!U11&gt;0,males!U11,"")</f>
        <v/>
      </c>
      <c r="K11" s="64" t="str">
        <f>IF(males!U15&gt;0,males!U15,"")</f>
        <v/>
      </c>
      <c r="L11" s="64" t="str">
        <f>IF(males!U16&gt;0,males!U16,"")</f>
        <v/>
      </c>
      <c r="M11" s="64" t="str">
        <f>IF(males!U17&gt;0,males!U17,"")</f>
        <v/>
      </c>
      <c r="N11" s="64" t="str">
        <f>IF(males!U19&gt;0,males!U19,"")</f>
        <v/>
      </c>
      <c r="O11" s="64" t="str">
        <f>IF(males!U20&gt;0,males!U20,"")</f>
        <v/>
      </c>
      <c r="P11" s="64" t="str">
        <f>IF(males!U21&gt;0,males!U21,"")</f>
        <v/>
      </c>
      <c r="Q11" s="64" t="str">
        <f>IF(males!U24&gt;0,males!U24,"")</f>
        <v/>
      </c>
      <c r="R11" s="64" t="str">
        <f>IF(males!U25&gt;0,males!U25,"")</f>
        <v/>
      </c>
      <c r="S11" s="64" t="str">
        <f>IF(males!U26&gt;0,males!U26,"")</f>
        <v/>
      </c>
      <c r="T11" s="64" t="str">
        <f>IF(males!U28&gt;0,males!U28,"")</f>
        <v/>
      </c>
      <c r="U11" s="64" t="str">
        <f>IF(males!U29&gt;0,males!U29,"")</f>
        <v/>
      </c>
      <c r="V11" s="64" t="str">
        <f>IF(males!U30&gt;0,males!U30,"")</f>
        <v/>
      </c>
      <c r="W11" s="64" t="str">
        <f>IF(males!U33&gt;0,males!U33,"")</f>
        <v/>
      </c>
      <c r="X11" s="64" t="str">
        <f>IF(males!U34&gt;0,males!U34,"")</f>
        <v/>
      </c>
      <c r="Y11" s="64" t="str">
        <f>IF(males!U35&gt;0,males!U35,"")</f>
        <v/>
      </c>
      <c r="Z11" s="64" t="str">
        <f>IF(males!U37&gt;0,males!U37,"")</f>
        <v/>
      </c>
      <c r="AA11" s="64" t="str">
        <f>IF(males!U38&gt;0,males!U38,"")</f>
        <v/>
      </c>
      <c r="AB11" s="64" t="str">
        <f>IF(males!U39&gt;0,males!U39,"")</f>
        <v/>
      </c>
      <c r="AC11" s="64" t="str">
        <f>IF(males!U42&gt;0,males!U42,"")</f>
        <v/>
      </c>
      <c r="AD11" s="64" t="str">
        <f>IF(males!U43&gt;0,males!U43,"")</f>
        <v/>
      </c>
      <c r="AE11" s="64" t="str">
        <f>IF(males!U44&gt;0,males!U44,"")</f>
        <v/>
      </c>
      <c r="AF11" s="64" t="str">
        <f>IF(males!U46&gt;0,males!U46,"")</f>
        <v/>
      </c>
      <c r="AG11" s="64" t="str">
        <f>IF(males!U47&gt;0,males!U47,"")</f>
        <v/>
      </c>
      <c r="AH11" s="64" t="str">
        <f>IF(males!U48&gt;0,males!U48,"")</f>
        <v/>
      </c>
    </row>
    <row r="12" spans="1:34" x14ac:dyDescent="0.2">
      <c r="A12" s="132" t="str">
        <f>'female stats (μm)'!A$2</f>
        <v>Milnesium inceptum</v>
      </c>
      <c r="B12" s="75" t="str">
        <f>'female stats (μm)'!B$2</f>
        <v>BG.058</v>
      </c>
      <c r="C12" s="56">
        <f>males!V1</f>
        <v>11</v>
      </c>
      <c r="D12" s="63" t="str">
        <f>IF(males!W3&gt;0,males!W3,"")</f>
        <v/>
      </c>
      <c r="E12" s="64" t="str">
        <f>IF(males!W4&gt;0,males!W4,"")</f>
        <v/>
      </c>
      <c r="F12" s="64" t="str">
        <f>IF(males!W5&gt;0,males!W5,"")</f>
        <v/>
      </c>
      <c r="G12" s="64" t="str">
        <f>IF(males!W8&gt;0,males!W8,"")</f>
        <v/>
      </c>
      <c r="H12" s="64" t="str">
        <f>IF(males!W9&gt;0,males!W9,"")</f>
        <v/>
      </c>
      <c r="I12" s="64" t="str">
        <f>IF(males!W10&gt;0,males!W10,"")</f>
        <v/>
      </c>
      <c r="J12" s="64" t="str">
        <f>IF(males!W11&gt;0,males!W11,"")</f>
        <v/>
      </c>
      <c r="K12" s="64" t="str">
        <f>IF(males!W15&gt;0,males!W15,"")</f>
        <v/>
      </c>
      <c r="L12" s="64" t="str">
        <f>IF(males!W16&gt;0,males!W16,"")</f>
        <v/>
      </c>
      <c r="M12" s="64" t="str">
        <f>IF(males!W17&gt;0,males!W17,"")</f>
        <v/>
      </c>
      <c r="N12" s="64" t="str">
        <f>IF(males!W19&gt;0,males!W19,"")</f>
        <v/>
      </c>
      <c r="O12" s="64" t="str">
        <f>IF(males!W20&gt;0,males!W20,"")</f>
        <v/>
      </c>
      <c r="P12" s="64" t="str">
        <f>IF(males!W21&gt;0,males!W21,"")</f>
        <v/>
      </c>
      <c r="Q12" s="64" t="str">
        <f>IF(males!W24&gt;0,males!W24,"")</f>
        <v/>
      </c>
      <c r="R12" s="64" t="str">
        <f>IF(males!W25&gt;0,males!W25,"")</f>
        <v/>
      </c>
      <c r="S12" s="64" t="str">
        <f>IF(males!W26&gt;0,males!W26,"")</f>
        <v/>
      </c>
      <c r="T12" s="64" t="str">
        <f>IF(males!W28&gt;0,males!W28,"")</f>
        <v/>
      </c>
      <c r="U12" s="64" t="str">
        <f>IF(males!W29&gt;0,males!W29,"")</f>
        <v/>
      </c>
      <c r="V12" s="64" t="str">
        <f>IF(males!W30&gt;0,males!W30,"")</f>
        <v/>
      </c>
      <c r="W12" s="64" t="str">
        <f>IF(males!W33&gt;0,males!W33,"")</f>
        <v/>
      </c>
      <c r="X12" s="64" t="str">
        <f>IF(males!W34&gt;0,males!W34,"")</f>
        <v/>
      </c>
      <c r="Y12" s="64" t="str">
        <f>IF(males!W35&gt;0,males!W35,"")</f>
        <v/>
      </c>
      <c r="Z12" s="64" t="str">
        <f>IF(males!W37&gt;0,males!W37,"")</f>
        <v/>
      </c>
      <c r="AA12" s="64" t="str">
        <f>IF(males!W38&gt;0,males!W38,"")</f>
        <v/>
      </c>
      <c r="AB12" s="64" t="str">
        <f>IF(males!W39&gt;0,males!W39,"")</f>
        <v/>
      </c>
      <c r="AC12" s="64" t="str">
        <f>IF(males!W42&gt;0,males!W42,"")</f>
        <v/>
      </c>
      <c r="AD12" s="64" t="str">
        <f>IF(males!W43&gt;0,males!W43,"")</f>
        <v/>
      </c>
      <c r="AE12" s="64" t="str">
        <f>IF(males!W44&gt;0,males!W44,"")</f>
        <v/>
      </c>
      <c r="AF12" s="64" t="str">
        <f>IF(males!W46&gt;0,males!W46,"")</f>
        <v/>
      </c>
      <c r="AG12" s="64" t="str">
        <f>IF(males!W47&gt;0,males!W47,"")</f>
        <v/>
      </c>
      <c r="AH12" s="64" t="str">
        <f>IF(males!W48&gt;0,males!W48,"")</f>
        <v/>
      </c>
    </row>
    <row r="13" spans="1:34" x14ac:dyDescent="0.2">
      <c r="A13" s="132" t="str">
        <f>'female stats (μm)'!A$2</f>
        <v>Milnesium inceptum</v>
      </c>
      <c r="B13" s="75" t="str">
        <f>'female stats (μm)'!B$2</f>
        <v>BG.058</v>
      </c>
      <c r="C13" s="56">
        <f>males!X1</f>
        <v>12</v>
      </c>
      <c r="D13" s="63" t="str">
        <f>IF(males!Y3&gt;0,males!Y3,"")</f>
        <v/>
      </c>
      <c r="E13" s="64" t="str">
        <f>IF(males!Y4&gt;0,males!Y4,"")</f>
        <v/>
      </c>
      <c r="F13" s="64" t="str">
        <f>IF(males!Y5&gt;0,males!Y5,"")</f>
        <v/>
      </c>
      <c r="G13" s="64" t="str">
        <f>IF(males!Y8&gt;0,males!Y8,"")</f>
        <v/>
      </c>
      <c r="H13" s="64" t="str">
        <f>IF(males!Y9&gt;0,males!Y9,"")</f>
        <v/>
      </c>
      <c r="I13" s="64" t="str">
        <f>IF(males!Y10&gt;0,males!Y10,"")</f>
        <v/>
      </c>
      <c r="J13" s="64" t="str">
        <f>IF(males!Y11&gt;0,males!Y11,"")</f>
        <v/>
      </c>
      <c r="K13" s="64" t="str">
        <f>IF(males!Y15&gt;0,males!Y15,"")</f>
        <v/>
      </c>
      <c r="L13" s="64" t="str">
        <f>IF(males!Y16&gt;0,males!Y16,"")</f>
        <v/>
      </c>
      <c r="M13" s="64" t="str">
        <f>IF(males!Y17&gt;0,males!Y17,"")</f>
        <v/>
      </c>
      <c r="N13" s="64" t="str">
        <f>IF(males!Y19&gt;0,males!Y19,"")</f>
        <v/>
      </c>
      <c r="O13" s="64" t="str">
        <f>IF(males!Y20&gt;0,males!Y20,"")</f>
        <v/>
      </c>
      <c r="P13" s="64" t="str">
        <f>IF(males!Y21&gt;0,males!Y21,"")</f>
        <v/>
      </c>
      <c r="Q13" s="64" t="str">
        <f>IF(males!Y24&gt;0,males!Y24,"")</f>
        <v/>
      </c>
      <c r="R13" s="64" t="str">
        <f>IF(males!Y25&gt;0,males!Y25,"")</f>
        <v/>
      </c>
      <c r="S13" s="64" t="str">
        <f>IF(males!Y26&gt;0,males!Y26,"")</f>
        <v/>
      </c>
      <c r="T13" s="64" t="str">
        <f>IF(males!Y28&gt;0,males!Y28,"")</f>
        <v/>
      </c>
      <c r="U13" s="64" t="str">
        <f>IF(males!Y29&gt;0,males!Y29,"")</f>
        <v/>
      </c>
      <c r="V13" s="64" t="str">
        <f>IF(males!Y30&gt;0,males!Y30,"")</f>
        <v/>
      </c>
      <c r="W13" s="64" t="str">
        <f>IF(males!Y33&gt;0,males!Y33,"")</f>
        <v/>
      </c>
      <c r="X13" s="64" t="str">
        <f>IF(males!Y34&gt;0,males!Y34,"")</f>
        <v/>
      </c>
      <c r="Y13" s="64" t="str">
        <f>IF(males!Y35&gt;0,males!Y35,"")</f>
        <v/>
      </c>
      <c r="Z13" s="64" t="str">
        <f>IF(males!Y37&gt;0,males!Y37,"")</f>
        <v/>
      </c>
      <c r="AA13" s="64" t="str">
        <f>IF(males!Y38&gt;0,males!Y38,"")</f>
        <v/>
      </c>
      <c r="AB13" s="64" t="str">
        <f>IF(males!Y39&gt;0,males!Y39,"")</f>
        <v/>
      </c>
      <c r="AC13" s="64" t="str">
        <f>IF(males!Y42&gt;0,males!Y42,"")</f>
        <v/>
      </c>
      <c r="AD13" s="64" t="str">
        <f>IF(males!Y43&gt;0,males!Y43,"")</f>
        <v/>
      </c>
      <c r="AE13" s="64" t="str">
        <f>IF(males!Y44&gt;0,males!Y44,"")</f>
        <v/>
      </c>
      <c r="AF13" s="64" t="str">
        <f>IF(males!Y46&gt;0,males!Y46,"")</f>
        <v/>
      </c>
      <c r="AG13" s="64" t="str">
        <f>IF(males!Y47&gt;0,males!Y47,"")</f>
        <v/>
      </c>
      <c r="AH13" s="64" t="str">
        <f>IF(males!Y48&gt;0,males!Y48,"")</f>
        <v/>
      </c>
    </row>
    <row r="14" spans="1:34" x14ac:dyDescent="0.2">
      <c r="A14" s="132" t="str">
        <f>'female stats (μm)'!A$2</f>
        <v>Milnesium inceptum</v>
      </c>
      <c r="B14" s="75" t="str">
        <f>'female stats (μm)'!B$2</f>
        <v>BG.058</v>
      </c>
      <c r="C14" s="56">
        <f>males!Z1</f>
        <v>13</v>
      </c>
      <c r="D14" s="63" t="str">
        <f>IF(males!AA3&gt;0,males!AA3,"")</f>
        <v/>
      </c>
      <c r="E14" s="64" t="str">
        <f>IF(males!AA4&gt;0,males!AA4,"")</f>
        <v/>
      </c>
      <c r="F14" s="64" t="str">
        <f>IF(males!AA5&gt;0,males!AA5,"")</f>
        <v/>
      </c>
      <c r="G14" s="64" t="str">
        <f>IF(males!AA8&gt;0,males!AA8,"")</f>
        <v/>
      </c>
      <c r="H14" s="64" t="str">
        <f>IF(males!AA9&gt;0,males!AA9,"")</f>
        <v/>
      </c>
      <c r="I14" s="64" t="str">
        <f>IF(males!AA10&gt;0,males!AA10,"")</f>
        <v/>
      </c>
      <c r="J14" s="64" t="str">
        <f>IF(males!AA11&gt;0,males!AA11,"")</f>
        <v/>
      </c>
      <c r="K14" s="64" t="str">
        <f>IF(males!AA15&gt;0,males!AA15,"")</f>
        <v/>
      </c>
      <c r="L14" s="64" t="str">
        <f>IF(males!AA16&gt;0,males!AA16,"")</f>
        <v/>
      </c>
      <c r="M14" s="64" t="str">
        <f>IF(males!AA17&gt;0,males!AA17,"")</f>
        <v/>
      </c>
      <c r="N14" s="64" t="str">
        <f>IF(males!AA19&gt;0,males!AA19,"")</f>
        <v/>
      </c>
      <c r="O14" s="64" t="str">
        <f>IF(males!AA20&gt;0,males!AA20,"")</f>
        <v/>
      </c>
      <c r="P14" s="64" t="str">
        <f>IF(males!AA21&gt;0,males!AA21,"")</f>
        <v/>
      </c>
      <c r="Q14" s="64" t="str">
        <f>IF(males!AA24&gt;0,males!AA24,"")</f>
        <v/>
      </c>
      <c r="R14" s="64" t="str">
        <f>IF(males!AA25&gt;0,males!AA25,"")</f>
        <v/>
      </c>
      <c r="S14" s="64" t="str">
        <f>IF(males!AA26&gt;0,males!AA26,"")</f>
        <v/>
      </c>
      <c r="T14" s="64" t="str">
        <f>IF(males!AA28&gt;0,males!AA28,"")</f>
        <v/>
      </c>
      <c r="U14" s="64" t="str">
        <f>IF(males!AA29&gt;0,males!AA29,"")</f>
        <v/>
      </c>
      <c r="V14" s="64" t="str">
        <f>IF(males!AA30&gt;0,males!AA30,"")</f>
        <v/>
      </c>
      <c r="W14" s="64" t="str">
        <f>IF(males!AA33&gt;0,males!AA33,"")</f>
        <v/>
      </c>
      <c r="X14" s="64" t="str">
        <f>IF(males!AA34&gt;0,males!AA34,"")</f>
        <v/>
      </c>
      <c r="Y14" s="64" t="str">
        <f>IF(males!AA35&gt;0,males!AA35,"")</f>
        <v/>
      </c>
      <c r="Z14" s="64" t="str">
        <f>IF(males!AA37&gt;0,males!AA37,"")</f>
        <v/>
      </c>
      <c r="AA14" s="64" t="str">
        <f>IF(males!AA38&gt;0,males!AA38,"")</f>
        <v/>
      </c>
      <c r="AB14" s="64" t="str">
        <f>IF(males!AA39&gt;0,males!AA39,"")</f>
        <v/>
      </c>
      <c r="AC14" s="64" t="str">
        <f>IF(males!AA42&gt;0,males!AA42,"")</f>
        <v/>
      </c>
      <c r="AD14" s="64" t="str">
        <f>IF(males!AA43&gt;0,males!AA43,"")</f>
        <v/>
      </c>
      <c r="AE14" s="64" t="str">
        <f>IF(males!AA44&gt;0,males!AA44,"")</f>
        <v/>
      </c>
      <c r="AF14" s="64" t="str">
        <f>IF(males!AA46&gt;0,males!AA46,"")</f>
        <v/>
      </c>
      <c r="AG14" s="64" t="str">
        <f>IF(males!AA47&gt;0,males!AA47,"")</f>
        <v/>
      </c>
      <c r="AH14" s="64" t="str">
        <f>IF(males!AA48&gt;0,males!AA48,"")</f>
        <v/>
      </c>
    </row>
    <row r="15" spans="1:34" x14ac:dyDescent="0.2">
      <c r="A15" s="132" t="str">
        <f>'female stats (μm)'!A$2</f>
        <v>Milnesium inceptum</v>
      </c>
      <c r="B15" s="75" t="str">
        <f>'female stats (μm)'!B$2</f>
        <v>BG.058</v>
      </c>
      <c r="C15" s="56">
        <f>males!AB1</f>
        <v>14</v>
      </c>
      <c r="D15" s="63" t="str">
        <f>IF(males!AC3&gt;0,males!AC3,"")</f>
        <v/>
      </c>
      <c r="E15" s="64" t="str">
        <f>IF(males!AC4&gt;0,males!AC4,"")</f>
        <v/>
      </c>
      <c r="F15" s="64" t="str">
        <f>IF(males!AC5&gt;0,males!AC5,"")</f>
        <v/>
      </c>
      <c r="G15" s="64" t="str">
        <f>IF(males!AC8&gt;0,males!AC8,"")</f>
        <v/>
      </c>
      <c r="H15" s="64" t="str">
        <f>IF(males!AC9&gt;0,males!AC9,"")</f>
        <v/>
      </c>
      <c r="I15" s="64" t="str">
        <f>IF(males!AC10&gt;0,males!AC10,"")</f>
        <v/>
      </c>
      <c r="J15" s="64" t="str">
        <f>IF(males!AC11&gt;0,males!AC11,"")</f>
        <v/>
      </c>
      <c r="K15" s="64" t="str">
        <f>IF(males!AC15&gt;0,males!AC15,"")</f>
        <v/>
      </c>
      <c r="L15" s="64" t="str">
        <f>IF(males!AC16&gt;0,males!AC16,"")</f>
        <v/>
      </c>
      <c r="M15" s="64" t="str">
        <f>IF(males!AC17&gt;0,males!AC17,"")</f>
        <v/>
      </c>
      <c r="N15" s="64" t="str">
        <f>IF(males!AC19&gt;0,males!AC19,"")</f>
        <v/>
      </c>
      <c r="O15" s="64" t="str">
        <f>IF(males!AC20&gt;0,males!AC20,"")</f>
        <v/>
      </c>
      <c r="P15" s="64" t="str">
        <f>IF(males!AC21&gt;0,males!AC21,"")</f>
        <v/>
      </c>
      <c r="Q15" s="64" t="str">
        <f>IF(males!AC24&gt;0,males!AC24,"")</f>
        <v/>
      </c>
      <c r="R15" s="64" t="str">
        <f>IF(males!AC25&gt;0,males!AC25,"")</f>
        <v/>
      </c>
      <c r="S15" s="64" t="str">
        <f>IF(males!AC26&gt;0,males!AC26,"")</f>
        <v/>
      </c>
      <c r="T15" s="64" t="str">
        <f>IF(males!AC28&gt;0,males!AC28,"")</f>
        <v/>
      </c>
      <c r="U15" s="64" t="str">
        <f>IF(males!AC29&gt;0,males!AC29,"")</f>
        <v/>
      </c>
      <c r="V15" s="64" t="str">
        <f>IF(males!AC30&gt;0,males!AC30,"")</f>
        <v/>
      </c>
      <c r="W15" s="64" t="str">
        <f>IF(males!AC33&gt;0,males!AC33,"")</f>
        <v/>
      </c>
      <c r="X15" s="64" t="str">
        <f>IF(males!AC34&gt;0,males!AC34,"")</f>
        <v/>
      </c>
      <c r="Y15" s="64" t="str">
        <f>IF(males!AC35&gt;0,males!AC35,"")</f>
        <v/>
      </c>
      <c r="Z15" s="64" t="str">
        <f>IF(males!AC37&gt;0,males!AC37,"")</f>
        <v/>
      </c>
      <c r="AA15" s="64" t="str">
        <f>IF(males!AC38&gt;0,males!AC38,"")</f>
        <v/>
      </c>
      <c r="AB15" s="64" t="str">
        <f>IF(males!AC39&gt;0,males!AC39,"")</f>
        <v/>
      </c>
      <c r="AC15" s="64" t="str">
        <f>IF(males!AC42&gt;0,males!AC42,"")</f>
        <v/>
      </c>
      <c r="AD15" s="64" t="str">
        <f>IF(males!AC43&gt;0,males!AC43,"")</f>
        <v/>
      </c>
      <c r="AE15" s="64" t="str">
        <f>IF(males!AC44&gt;0,males!AC44,"")</f>
        <v/>
      </c>
      <c r="AF15" s="64" t="str">
        <f>IF(males!AC46&gt;0,males!AC46,"")</f>
        <v/>
      </c>
      <c r="AG15" s="64" t="str">
        <f>IF(males!AC47&gt;0,males!AC47,"")</f>
        <v/>
      </c>
      <c r="AH15" s="64" t="str">
        <f>IF(males!AC48&gt;0,males!AC48,"")</f>
        <v/>
      </c>
    </row>
    <row r="16" spans="1:34" x14ac:dyDescent="0.2">
      <c r="A16" s="132" t="str">
        <f>'female stats (μm)'!A$2</f>
        <v>Milnesium inceptum</v>
      </c>
      <c r="B16" s="75" t="str">
        <f>'female stats (μm)'!B$2</f>
        <v>BG.058</v>
      </c>
      <c r="C16" s="56">
        <f>males!AD1</f>
        <v>15</v>
      </c>
      <c r="D16" s="63" t="str">
        <f>IF(males!AE3&gt;0,males!AE3,"")</f>
        <v/>
      </c>
      <c r="E16" s="64" t="str">
        <f>IF(males!AE4&gt;0,males!AE4,"")</f>
        <v/>
      </c>
      <c r="F16" s="64" t="str">
        <f>IF(males!AE5&gt;0,males!AE5,"")</f>
        <v/>
      </c>
      <c r="G16" s="64" t="str">
        <f>IF(males!AE8&gt;0,males!AE8,"")</f>
        <v/>
      </c>
      <c r="H16" s="64" t="str">
        <f>IF(males!AE9&gt;0,males!AE9,"")</f>
        <v/>
      </c>
      <c r="I16" s="64" t="str">
        <f>IF(males!AE10&gt;0,males!AE10,"")</f>
        <v/>
      </c>
      <c r="J16" s="64" t="str">
        <f>IF(males!AE11&gt;0,males!AE11,"")</f>
        <v/>
      </c>
      <c r="K16" s="64" t="str">
        <f>IF(males!AE15&gt;0,males!AE15,"")</f>
        <v/>
      </c>
      <c r="L16" s="64" t="str">
        <f>IF(males!AE16&gt;0,males!AE16,"")</f>
        <v/>
      </c>
      <c r="M16" s="64" t="str">
        <f>IF(males!AE17&gt;0,males!AE17,"")</f>
        <v/>
      </c>
      <c r="N16" s="64" t="str">
        <f>IF(males!AE19&gt;0,males!AE19,"")</f>
        <v/>
      </c>
      <c r="O16" s="64" t="str">
        <f>IF(males!AE20&gt;0,males!AE20,"")</f>
        <v/>
      </c>
      <c r="P16" s="64" t="str">
        <f>IF(males!AE21&gt;0,males!AE21,"")</f>
        <v/>
      </c>
      <c r="Q16" s="64" t="str">
        <f>IF(males!AE24&gt;0,males!AE24,"")</f>
        <v/>
      </c>
      <c r="R16" s="64" t="str">
        <f>IF(males!AE25&gt;0,males!AE25,"")</f>
        <v/>
      </c>
      <c r="S16" s="64" t="str">
        <f>IF(males!AE26&gt;0,males!AE26,"")</f>
        <v/>
      </c>
      <c r="T16" s="64" t="str">
        <f>IF(males!AE28&gt;0,males!AE28,"")</f>
        <v/>
      </c>
      <c r="U16" s="64" t="str">
        <f>IF(males!AE29&gt;0,males!AE29,"")</f>
        <v/>
      </c>
      <c r="V16" s="64" t="str">
        <f>IF(males!AE30&gt;0,males!AE30,"")</f>
        <v/>
      </c>
      <c r="W16" s="64" t="str">
        <f>IF(males!AE33&gt;0,males!AE33,"")</f>
        <v/>
      </c>
      <c r="X16" s="64" t="str">
        <f>IF(males!AE34&gt;0,males!AE34,"")</f>
        <v/>
      </c>
      <c r="Y16" s="64" t="str">
        <f>IF(males!AE35&gt;0,males!AE35,"")</f>
        <v/>
      </c>
      <c r="Z16" s="64" t="str">
        <f>IF(males!AE37&gt;0,males!AE37,"")</f>
        <v/>
      </c>
      <c r="AA16" s="64" t="str">
        <f>IF(males!AE38&gt;0,males!AE38,"")</f>
        <v/>
      </c>
      <c r="AB16" s="64" t="str">
        <f>IF(males!AE39&gt;0,males!AE39,"")</f>
        <v/>
      </c>
      <c r="AC16" s="64" t="str">
        <f>IF(males!AE42&gt;0,males!AE42,"")</f>
        <v/>
      </c>
      <c r="AD16" s="64" t="str">
        <f>IF(males!AE43&gt;0,males!AE43,"")</f>
        <v/>
      </c>
      <c r="AE16" s="64" t="str">
        <f>IF(males!AE44&gt;0,males!AE44,"")</f>
        <v/>
      </c>
      <c r="AF16" s="64" t="str">
        <f>IF(males!AE46&gt;0,males!AE46,"")</f>
        <v/>
      </c>
      <c r="AG16" s="64" t="str">
        <f>IF(males!AE47&gt;0,males!AE47,"")</f>
        <v/>
      </c>
      <c r="AH16" s="64" t="str">
        <f>IF(males!AE48&gt;0,males!AE48,"")</f>
        <v/>
      </c>
    </row>
    <row r="17" spans="1:34" x14ac:dyDescent="0.2">
      <c r="A17" s="132" t="str">
        <f>'female stats (μm)'!A$2</f>
        <v>Milnesium inceptum</v>
      </c>
      <c r="B17" s="75" t="str">
        <f>'female stats (μm)'!B$2</f>
        <v>BG.058</v>
      </c>
      <c r="C17" s="56">
        <f>males!AF1</f>
        <v>16</v>
      </c>
      <c r="D17" s="63" t="str">
        <f>IF(males!AG3&gt;0,males!AG3,"")</f>
        <v/>
      </c>
      <c r="E17" s="64" t="str">
        <f>IF(males!AG4&gt;0,males!AG4,"")</f>
        <v/>
      </c>
      <c r="F17" s="64" t="str">
        <f>IF(males!AG5&gt;0,males!AG5,"")</f>
        <v/>
      </c>
      <c r="G17" s="64" t="str">
        <f>IF(males!AG8&gt;0,males!AG8,"")</f>
        <v/>
      </c>
      <c r="H17" s="64" t="str">
        <f>IF(males!AG9&gt;0,males!AG9,"")</f>
        <v/>
      </c>
      <c r="I17" s="64" t="str">
        <f>IF(males!AG10&gt;0,males!AG10,"")</f>
        <v/>
      </c>
      <c r="J17" s="64" t="str">
        <f>IF(males!AG11&gt;0,males!AG11,"")</f>
        <v/>
      </c>
      <c r="K17" s="64" t="str">
        <f>IF(males!AG15&gt;0,males!AG15,"")</f>
        <v/>
      </c>
      <c r="L17" s="64" t="str">
        <f>IF(males!AG16&gt;0,males!AG16,"")</f>
        <v/>
      </c>
      <c r="M17" s="64" t="str">
        <f>IF(males!AG17&gt;0,males!AG17,"")</f>
        <v/>
      </c>
      <c r="N17" s="64" t="str">
        <f>IF(males!AG19&gt;0,males!AG19,"")</f>
        <v/>
      </c>
      <c r="O17" s="64" t="str">
        <f>IF(males!AG20&gt;0,males!AG20,"")</f>
        <v/>
      </c>
      <c r="P17" s="64" t="str">
        <f>IF(males!AG21&gt;0,males!AG21,"")</f>
        <v/>
      </c>
      <c r="Q17" s="64" t="str">
        <f>IF(males!AG24&gt;0,males!AG24,"")</f>
        <v/>
      </c>
      <c r="R17" s="64" t="str">
        <f>IF(males!AG25&gt;0,males!AG25,"")</f>
        <v/>
      </c>
      <c r="S17" s="64" t="str">
        <f>IF(males!AG26&gt;0,males!AG26,"")</f>
        <v/>
      </c>
      <c r="T17" s="64" t="str">
        <f>IF(males!AG28&gt;0,males!AG28,"")</f>
        <v/>
      </c>
      <c r="U17" s="64" t="str">
        <f>IF(males!AG29&gt;0,males!AG29,"")</f>
        <v/>
      </c>
      <c r="V17" s="64" t="str">
        <f>IF(males!AG30&gt;0,males!AG30,"")</f>
        <v/>
      </c>
      <c r="W17" s="64" t="str">
        <f>IF(males!AG33&gt;0,males!AG33,"")</f>
        <v/>
      </c>
      <c r="X17" s="64" t="str">
        <f>IF(males!AG34&gt;0,males!AG34,"")</f>
        <v/>
      </c>
      <c r="Y17" s="64" t="str">
        <f>IF(males!AG35&gt;0,males!AG35,"")</f>
        <v/>
      </c>
      <c r="Z17" s="64" t="str">
        <f>IF(males!AG37&gt;0,males!AG37,"")</f>
        <v/>
      </c>
      <c r="AA17" s="64" t="str">
        <f>IF(males!AG38&gt;0,males!AG38,"")</f>
        <v/>
      </c>
      <c r="AB17" s="64" t="str">
        <f>IF(males!AG39&gt;0,males!AG39,"")</f>
        <v/>
      </c>
      <c r="AC17" s="64" t="str">
        <f>IF(males!AG42&gt;0,males!AG42,"")</f>
        <v/>
      </c>
      <c r="AD17" s="64" t="str">
        <f>IF(males!AG43&gt;0,males!AG43,"")</f>
        <v/>
      </c>
      <c r="AE17" s="64" t="str">
        <f>IF(males!AG44&gt;0,males!AG44,"")</f>
        <v/>
      </c>
      <c r="AF17" s="64" t="str">
        <f>IF(males!AG46&gt;0,males!AG46,"")</f>
        <v/>
      </c>
      <c r="AG17" s="64" t="str">
        <f>IF(males!AG47&gt;0,males!AG47,"")</f>
        <v/>
      </c>
      <c r="AH17" s="64" t="str">
        <f>IF(males!AG48&gt;0,males!AG48,"")</f>
        <v/>
      </c>
    </row>
    <row r="18" spans="1:34" x14ac:dyDescent="0.2">
      <c r="A18" s="132" t="str">
        <f>'female stats (μm)'!A$2</f>
        <v>Milnesium inceptum</v>
      </c>
      <c r="B18" s="75" t="str">
        <f>'female stats (μm)'!B$2</f>
        <v>BG.058</v>
      </c>
      <c r="C18" s="56">
        <f>males!AH1</f>
        <v>17</v>
      </c>
      <c r="D18" s="63" t="str">
        <f>IF(males!AI3&gt;0,males!AI3,"")</f>
        <v/>
      </c>
      <c r="E18" s="64" t="str">
        <f>IF(males!AI4&gt;0,males!AI4,"")</f>
        <v/>
      </c>
      <c r="F18" s="64" t="str">
        <f>IF(males!AI5&gt;0,males!AI5,"")</f>
        <v/>
      </c>
      <c r="G18" s="64" t="str">
        <f>IF(males!AI8&gt;0,males!AI8,"")</f>
        <v/>
      </c>
      <c r="H18" s="64" t="str">
        <f>IF(males!AI9&gt;0,males!AI9,"")</f>
        <v/>
      </c>
      <c r="I18" s="64" t="str">
        <f>IF(males!AI10&gt;0,males!AI10,"")</f>
        <v/>
      </c>
      <c r="J18" s="64" t="str">
        <f>IF(males!AI11&gt;0,males!AI11,"")</f>
        <v/>
      </c>
      <c r="K18" s="64" t="str">
        <f>IF(males!AI15&gt;0,males!AI15,"")</f>
        <v/>
      </c>
      <c r="L18" s="64" t="str">
        <f>IF(males!AI16&gt;0,males!AI16,"")</f>
        <v/>
      </c>
      <c r="M18" s="64" t="str">
        <f>IF(males!AI17&gt;0,males!AI17,"")</f>
        <v/>
      </c>
      <c r="N18" s="64" t="str">
        <f>IF(males!AI19&gt;0,males!AI19,"")</f>
        <v/>
      </c>
      <c r="O18" s="64" t="str">
        <f>IF(males!AI20&gt;0,males!AI20,"")</f>
        <v/>
      </c>
      <c r="P18" s="64" t="str">
        <f>IF(males!AI21&gt;0,males!AI21,"")</f>
        <v/>
      </c>
      <c r="Q18" s="64" t="str">
        <f>IF(males!AI24&gt;0,males!AI24,"")</f>
        <v/>
      </c>
      <c r="R18" s="64" t="str">
        <f>IF(males!AI25&gt;0,males!AI25,"")</f>
        <v/>
      </c>
      <c r="S18" s="64" t="str">
        <f>IF(males!AI26&gt;0,males!AI26,"")</f>
        <v/>
      </c>
      <c r="T18" s="64" t="str">
        <f>IF(males!AI28&gt;0,males!AI28,"")</f>
        <v/>
      </c>
      <c r="U18" s="64" t="str">
        <f>IF(males!AI29&gt;0,males!AI29,"")</f>
        <v/>
      </c>
      <c r="V18" s="64" t="str">
        <f>IF(males!AI30&gt;0,males!AI30,"")</f>
        <v/>
      </c>
      <c r="W18" s="64" t="str">
        <f>IF(males!AI33&gt;0,males!AI33,"")</f>
        <v/>
      </c>
      <c r="X18" s="64" t="str">
        <f>IF(males!AI34&gt;0,males!AI34,"")</f>
        <v/>
      </c>
      <c r="Y18" s="64" t="str">
        <f>IF(males!AI35&gt;0,males!AI35,"")</f>
        <v/>
      </c>
      <c r="Z18" s="64" t="str">
        <f>IF(males!AI37&gt;0,males!AI37,"")</f>
        <v/>
      </c>
      <c r="AA18" s="64" t="str">
        <f>IF(males!AI38&gt;0,males!AI38,"")</f>
        <v/>
      </c>
      <c r="AB18" s="64" t="str">
        <f>IF(males!AI39&gt;0,males!AI39,"")</f>
        <v/>
      </c>
      <c r="AC18" s="64" t="str">
        <f>IF(males!AI42&gt;0,males!AI42,"")</f>
        <v/>
      </c>
      <c r="AD18" s="64" t="str">
        <f>IF(males!AI43&gt;0,males!AI43,"")</f>
        <v/>
      </c>
      <c r="AE18" s="64" t="str">
        <f>IF(males!AI44&gt;0,males!AI44,"")</f>
        <v/>
      </c>
      <c r="AF18" s="64" t="str">
        <f>IF(males!AI46&gt;0,males!AI46,"")</f>
        <v/>
      </c>
      <c r="AG18" s="64" t="str">
        <f>IF(males!AI47&gt;0,males!AI47,"")</f>
        <v/>
      </c>
      <c r="AH18" s="64" t="str">
        <f>IF(males!AI48&gt;0,males!AI48,"")</f>
        <v/>
      </c>
    </row>
    <row r="19" spans="1:34" x14ac:dyDescent="0.2">
      <c r="A19" s="132" t="str">
        <f>'female stats (μm)'!A$2</f>
        <v>Milnesium inceptum</v>
      </c>
      <c r="B19" s="75" t="str">
        <f>'female stats (μm)'!B$2</f>
        <v>BG.058</v>
      </c>
      <c r="C19" s="56">
        <f>males!AJ1</f>
        <v>18</v>
      </c>
      <c r="D19" s="63" t="str">
        <f>IF(males!AK3&gt;0,males!AK3,"")</f>
        <v/>
      </c>
      <c r="E19" s="64" t="str">
        <f>IF(males!AK4&gt;0,males!AK4,"")</f>
        <v/>
      </c>
      <c r="F19" s="64" t="str">
        <f>IF(males!AK5&gt;0,males!AK5,"")</f>
        <v/>
      </c>
      <c r="G19" s="64" t="str">
        <f>IF(males!AK8&gt;0,males!AK8,"")</f>
        <v/>
      </c>
      <c r="H19" s="64" t="str">
        <f>IF(males!AK9&gt;0,males!AK9,"")</f>
        <v/>
      </c>
      <c r="I19" s="64" t="str">
        <f>IF(males!AK10&gt;0,males!AK10,"")</f>
        <v/>
      </c>
      <c r="J19" s="64" t="str">
        <f>IF(males!AK11&gt;0,males!AK11,"")</f>
        <v/>
      </c>
      <c r="K19" s="64" t="str">
        <f>IF(males!AK15&gt;0,males!AK15,"")</f>
        <v/>
      </c>
      <c r="L19" s="64" t="str">
        <f>IF(males!AK16&gt;0,males!AK16,"")</f>
        <v/>
      </c>
      <c r="M19" s="64" t="str">
        <f>IF(males!AK17&gt;0,males!AK17,"")</f>
        <v/>
      </c>
      <c r="N19" s="64" t="str">
        <f>IF(males!AK19&gt;0,males!AK19,"")</f>
        <v/>
      </c>
      <c r="O19" s="64" t="str">
        <f>IF(males!AK20&gt;0,males!AK20,"")</f>
        <v/>
      </c>
      <c r="P19" s="64" t="str">
        <f>IF(males!AK21&gt;0,males!AK21,"")</f>
        <v/>
      </c>
      <c r="Q19" s="64" t="str">
        <f>IF(males!AK24&gt;0,males!AK24,"")</f>
        <v/>
      </c>
      <c r="R19" s="64" t="str">
        <f>IF(males!AK25&gt;0,males!AK25,"")</f>
        <v/>
      </c>
      <c r="S19" s="64" t="str">
        <f>IF(males!AK26&gt;0,males!AK26,"")</f>
        <v/>
      </c>
      <c r="T19" s="64" t="str">
        <f>IF(males!AK28&gt;0,males!AK28,"")</f>
        <v/>
      </c>
      <c r="U19" s="64" t="str">
        <f>IF(males!AK29&gt;0,males!AK29,"")</f>
        <v/>
      </c>
      <c r="V19" s="64" t="str">
        <f>IF(males!AK30&gt;0,males!AK30,"")</f>
        <v/>
      </c>
      <c r="W19" s="64" t="str">
        <f>IF(males!AK33&gt;0,males!AK33,"")</f>
        <v/>
      </c>
      <c r="X19" s="64" t="str">
        <f>IF(males!AK34&gt;0,males!AK34,"")</f>
        <v/>
      </c>
      <c r="Y19" s="64" t="str">
        <f>IF(males!AK35&gt;0,males!AK35,"")</f>
        <v/>
      </c>
      <c r="Z19" s="64" t="str">
        <f>IF(males!AK37&gt;0,males!AK37,"")</f>
        <v/>
      </c>
      <c r="AA19" s="64" t="str">
        <f>IF(males!AK38&gt;0,males!AK38,"")</f>
        <v/>
      </c>
      <c r="AB19" s="64" t="str">
        <f>IF(males!AK39&gt;0,males!AK39,"")</f>
        <v/>
      </c>
      <c r="AC19" s="64" t="str">
        <f>IF(males!AK42&gt;0,males!AK42,"")</f>
        <v/>
      </c>
      <c r="AD19" s="64" t="str">
        <f>IF(males!AK43&gt;0,males!AK43,"")</f>
        <v/>
      </c>
      <c r="AE19" s="64" t="str">
        <f>IF(males!AK44&gt;0,males!AK44,"")</f>
        <v/>
      </c>
      <c r="AF19" s="64" t="str">
        <f>IF(males!AK46&gt;0,males!AK46,"")</f>
        <v/>
      </c>
      <c r="AG19" s="64" t="str">
        <f>IF(males!AK47&gt;0,males!AK47,"")</f>
        <v/>
      </c>
      <c r="AH19" s="64" t="str">
        <f>IF(males!AK48&gt;0,males!AK48,"")</f>
        <v/>
      </c>
    </row>
    <row r="20" spans="1:34" x14ac:dyDescent="0.2">
      <c r="A20" s="132" t="str">
        <f>'female stats (μm)'!A$2</f>
        <v>Milnesium inceptum</v>
      </c>
      <c r="B20" s="75" t="str">
        <f>'female stats (μm)'!B$2</f>
        <v>BG.058</v>
      </c>
      <c r="C20" s="56">
        <f>males!AL1</f>
        <v>19</v>
      </c>
      <c r="D20" s="63" t="str">
        <f>IF(males!AM3&gt;0,males!AM3,"")</f>
        <v/>
      </c>
      <c r="E20" s="64" t="str">
        <f>IF(males!AM4&gt;0,males!AM4,"")</f>
        <v/>
      </c>
      <c r="F20" s="64" t="str">
        <f>IF(males!AM5&gt;0,males!AM5,"")</f>
        <v/>
      </c>
      <c r="G20" s="64" t="str">
        <f>IF(males!AM8&gt;0,males!AM8,"")</f>
        <v/>
      </c>
      <c r="H20" s="64" t="str">
        <f>IF(males!AM9&gt;0,males!AM9,"")</f>
        <v/>
      </c>
      <c r="I20" s="64" t="str">
        <f>IF(males!AM10&gt;0,males!AM10,"")</f>
        <v/>
      </c>
      <c r="J20" s="64" t="str">
        <f>IF(males!AM11&gt;0,males!AM11,"")</f>
        <v/>
      </c>
      <c r="K20" s="64" t="str">
        <f>IF(males!AM15&gt;0,males!AM15,"")</f>
        <v/>
      </c>
      <c r="L20" s="64" t="str">
        <f>IF(males!AM16&gt;0,males!AM16,"")</f>
        <v/>
      </c>
      <c r="M20" s="64" t="str">
        <f>IF(males!AM17&gt;0,males!AM17,"")</f>
        <v/>
      </c>
      <c r="N20" s="64" t="str">
        <f>IF(males!AM19&gt;0,males!AM19,"")</f>
        <v/>
      </c>
      <c r="O20" s="64" t="str">
        <f>IF(males!AM20&gt;0,males!AM20,"")</f>
        <v/>
      </c>
      <c r="P20" s="64" t="str">
        <f>IF(males!AM21&gt;0,males!AM21,"")</f>
        <v/>
      </c>
      <c r="Q20" s="64" t="str">
        <f>IF(males!AM24&gt;0,males!AM24,"")</f>
        <v/>
      </c>
      <c r="R20" s="64" t="str">
        <f>IF(males!AM25&gt;0,males!AM25,"")</f>
        <v/>
      </c>
      <c r="S20" s="64" t="str">
        <f>IF(males!AM26&gt;0,males!AM26,"")</f>
        <v/>
      </c>
      <c r="T20" s="64" t="str">
        <f>IF(males!AM28&gt;0,males!AM28,"")</f>
        <v/>
      </c>
      <c r="U20" s="64" t="str">
        <f>IF(males!AM29&gt;0,males!AM29,"")</f>
        <v/>
      </c>
      <c r="V20" s="64" t="str">
        <f>IF(males!AM30&gt;0,males!AM30,"")</f>
        <v/>
      </c>
      <c r="W20" s="64" t="str">
        <f>IF(males!AM33&gt;0,males!AM33,"")</f>
        <v/>
      </c>
      <c r="X20" s="64" t="str">
        <f>IF(males!AM34&gt;0,males!AM34,"")</f>
        <v/>
      </c>
      <c r="Y20" s="64" t="str">
        <f>IF(males!AM35&gt;0,males!AM35,"")</f>
        <v/>
      </c>
      <c r="Z20" s="64" t="str">
        <f>IF(males!AM37&gt;0,males!AM37,"")</f>
        <v/>
      </c>
      <c r="AA20" s="64" t="str">
        <f>IF(males!AM38&gt;0,males!AM38,"")</f>
        <v/>
      </c>
      <c r="AB20" s="64" t="str">
        <f>IF(males!AM39&gt;0,males!AM39,"")</f>
        <v/>
      </c>
      <c r="AC20" s="64" t="str">
        <f>IF(males!AM42&gt;0,males!AM42,"")</f>
        <v/>
      </c>
      <c r="AD20" s="64" t="str">
        <f>IF(males!AM43&gt;0,males!AM43,"")</f>
        <v/>
      </c>
      <c r="AE20" s="64" t="str">
        <f>IF(males!AM44&gt;0,males!AM44,"")</f>
        <v/>
      </c>
      <c r="AF20" s="64" t="str">
        <f>IF(males!AM46&gt;0,males!AM46,"")</f>
        <v/>
      </c>
      <c r="AG20" s="64" t="str">
        <f>IF(males!AM47&gt;0,males!AM47,"")</f>
        <v/>
      </c>
      <c r="AH20" s="64" t="str">
        <f>IF(males!AM48&gt;0,males!AM48,"")</f>
        <v/>
      </c>
    </row>
    <row r="21" spans="1:34" x14ac:dyDescent="0.2">
      <c r="A21" s="132" t="str">
        <f>'female stats (μm)'!A$2</f>
        <v>Milnesium inceptum</v>
      </c>
      <c r="B21" s="75" t="str">
        <f>'female stats (μm)'!B$2</f>
        <v>BG.058</v>
      </c>
      <c r="C21" s="56">
        <f>males!AN1</f>
        <v>20</v>
      </c>
      <c r="D21" s="63" t="str">
        <f>IF(males!AO3&gt;0,males!AO3,"")</f>
        <v/>
      </c>
      <c r="E21" s="64" t="str">
        <f>IF(males!AO4&gt;0,males!AO4,"")</f>
        <v/>
      </c>
      <c r="F21" s="64" t="str">
        <f>IF(males!AO5&gt;0,males!AO5,"")</f>
        <v/>
      </c>
      <c r="G21" s="64" t="str">
        <f>IF(males!AO8&gt;0,males!AO8,"")</f>
        <v/>
      </c>
      <c r="H21" s="64" t="str">
        <f>IF(males!AO9&gt;0,males!AO9,"")</f>
        <v/>
      </c>
      <c r="I21" s="64" t="str">
        <f>IF(males!AO10&gt;0,males!AO10,"")</f>
        <v/>
      </c>
      <c r="J21" s="64" t="str">
        <f>IF(males!AO11&gt;0,males!AO11,"")</f>
        <v/>
      </c>
      <c r="K21" s="64" t="str">
        <f>IF(males!AO15&gt;0,males!AO15,"")</f>
        <v/>
      </c>
      <c r="L21" s="64" t="str">
        <f>IF(males!AO16&gt;0,males!AO16,"")</f>
        <v/>
      </c>
      <c r="M21" s="64" t="str">
        <f>IF(males!AO17&gt;0,males!AO17,"")</f>
        <v/>
      </c>
      <c r="N21" s="64" t="str">
        <f>IF(males!AO19&gt;0,males!AO19,"")</f>
        <v/>
      </c>
      <c r="O21" s="64" t="str">
        <f>IF(males!AO20&gt;0,males!AO20,"")</f>
        <v/>
      </c>
      <c r="P21" s="64" t="str">
        <f>IF(males!AO21&gt;0,males!AO21,"")</f>
        <v/>
      </c>
      <c r="Q21" s="64" t="str">
        <f>IF(males!AO24&gt;0,males!AO24,"")</f>
        <v/>
      </c>
      <c r="R21" s="64" t="str">
        <f>IF(males!AO25&gt;0,males!AO25,"")</f>
        <v/>
      </c>
      <c r="S21" s="64" t="str">
        <f>IF(males!AO26&gt;0,males!AO26,"")</f>
        <v/>
      </c>
      <c r="T21" s="64" t="str">
        <f>IF(males!AO28&gt;0,males!AO28,"")</f>
        <v/>
      </c>
      <c r="U21" s="64" t="str">
        <f>IF(males!AO29&gt;0,males!AO29,"")</f>
        <v/>
      </c>
      <c r="V21" s="64" t="str">
        <f>IF(males!AO30&gt;0,males!AO30,"")</f>
        <v/>
      </c>
      <c r="W21" s="64" t="str">
        <f>IF(males!AO33&gt;0,males!AO33,"")</f>
        <v/>
      </c>
      <c r="X21" s="64" t="str">
        <f>IF(males!AO34&gt;0,males!AO34,"")</f>
        <v/>
      </c>
      <c r="Y21" s="64" t="str">
        <f>IF(males!AO35&gt;0,males!AO35,"")</f>
        <v/>
      </c>
      <c r="Z21" s="64" t="str">
        <f>IF(males!AO37&gt;0,males!AO37,"")</f>
        <v/>
      </c>
      <c r="AA21" s="64" t="str">
        <f>IF(males!AO38&gt;0,males!AO38,"")</f>
        <v/>
      </c>
      <c r="AB21" s="64" t="str">
        <f>IF(males!AO39&gt;0,males!AO39,"")</f>
        <v/>
      </c>
      <c r="AC21" s="64" t="str">
        <f>IF(males!AO42&gt;0,males!AO42,"")</f>
        <v/>
      </c>
      <c r="AD21" s="64" t="str">
        <f>IF(males!AO43&gt;0,males!AO43,"")</f>
        <v/>
      </c>
      <c r="AE21" s="64" t="str">
        <f>IF(males!AO44&gt;0,males!AO44,"")</f>
        <v/>
      </c>
      <c r="AF21" s="64" t="str">
        <f>IF(males!AO46&gt;0,males!AO46,"")</f>
        <v/>
      </c>
      <c r="AG21" s="64" t="str">
        <f>IF(males!AO47&gt;0,males!AO47,"")</f>
        <v/>
      </c>
      <c r="AH21" s="64" t="str">
        <f>IF(males!AO48&gt;0,males!AO48,"")</f>
        <v/>
      </c>
    </row>
    <row r="22" spans="1:34" x14ac:dyDescent="0.2">
      <c r="A22" s="132" t="str">
        <f>'female stats (μm)'!A$2</f>
        <v>Milnesium inceptum</v>
      </c>
      <c r="B22" s="75" t="str">
        <f>'female stats (μm)'!B$2</f>
        <v>BG.058</v>
      </c>
      <c r="C22" s="56">
        <f>males!AP1</f>
        <v>21</v>
      </c>
      <c r="D22" s="63" t="str">
        <f>IF(males!AQ3&gt;0,males!AQ3,"")</f>
        <v/>
      </c>
      <c r="E22" s="64" t="str">
        <f>IF(males!AQ4&gt;0,males!AQ4,"")</f>
        <v/>
      </c>
      <c r="F22" s="64" t="str">
        <f>IF(males!AQ5&gt;0,males!AQ5,"")</f>
        <v/>
      </c>
      <c r="G22" s="64" t="str">
        <f>IF(males!AQ8&gt;0,males!AQ8,"")</f>
        <v/>
      </c>
      <c r="H22" s="64" t="str">
        <f>IF(males!AQ9&gt;0,males!AQ9,"")</f>
        <v/>
      </c>
      <c r="I22" s="64" t="str">
        <f>IF(males!AQ10&gt;0,males!AQ10,"")</f>
        <v/>
      </c>
      <c r="J22" s="64" t="str">
        <f>IF(males!AQ11&gt;0,males!AQ11,"")</f>
        <v/>
      </c>
      <c r="K22" s="64" t="str">
        <f>IF(males!AQ15&gt;0,males!AQ15,"")</f>
        <v/>
      </c>
      <c r="L22" s="64" t="str">
        <f>IF(males!AQ16&gt;0,males!AQ16,"")</f>
        <v/>
      </c>
      <c r="M22" s="64" t="str">
        <f>IF(males!AQ17&gt;0,males!AQ17,"")</f>
        <v/>
      </c>
      <c r="N22" s="64" t="str">
        <f>IF(males!AQ19&gt;0,males!AQ19,"")</f>
        <v/>
      </c>
      <c r="O22" s="64" t="str">
        <f>IF(males!AQ20&gt;0,males!AQ20,"")</f>
        <v/>
      </c>
      <c r="P22" s="64" t="str">
        <f>IF(males!AQ21&gt;0,males!AQ21,"")</f>
        <v/>
      </c>
      <c r="Q22" s="64" t="str">
        <f>IF(males!AQ24&gt;0,males!AQ24,"")</f>
        <v/>
      </c>
      <c r="R22" s="64" t="str">
        <f>IF(males!AQ25&gt;0,males!AQ25,"")</f>
        <v/>
      </c>
      <c r="S22" s="64" t="str">
        <f>IF(males!AQ26&gt;0,males!AQ26,"")</f>
        <v/>
      </c>
      <c r="T22" s="64" t="str">
        <f>IF(males!AQ28&gt;0,males!AQ28,"")</f>
        <v/>
      </c>
      <c r="U22" s="64" t="str">
        <f>IF(males!AQ29&gt;0,males!AQ29,"")</f>
        <v/>
      </c>
      <c r="V22" s="64" t="str">
        <f>IF(males!AQ30&gt;0,males!AQ30,"")</f>
        <v/>
      </c>
      <c r="W22" s="64" t="str">
        <f>IF(males!AQ33&gt;0,males!AQ33,"")</f>
        <v/>
      </c>
      <c r="X22" s="64" t="str">
        <f>IF(males!AQ34&gt;0,males!AQ34,"")</f>
        <v/>
      </c>
      <c r="Y22" s="64" t="str">
        <f>IF(males!AQ35&gt;0,males!AQ35,"")</f>
        <v/>
      </c>
      <c r="Z22" s="64" t="str">
        <f>IF(males!AQ37&gt;0,males!AQ37,"")</f>
        <v/>
      </c>
      <c r="AA22" s="64" t="str">
        <f>IF(males!AQ38&gt;0,males!AQ38,"")</f>
        <v/>
      </c>
      <c r="AB22" s="64" t="str">
        <f>IF(males!AQ39&gt;0,males!AQ39,"")</f>
        <v/>
      </c>
      <c r="AC22" s="64" t="str">
        <f>IF(males!AQ42&gt;0,males!AQ42,"")</f>
        <v/>
      </c>
      <c r="AD22" s="64" t="str">
        <f>IF(males!AQ43&gt;0,males!AQ43,"")</f>
        <v/>
      </c>
      <c r="AE22" s="64" t="str">
        <f>IF(males!AQ44&gt;0,males!AQ44,"")</f>
        <v/>
      </c>
      <c r="AF22" s="64" t="str">
        <f>IF(males!AQ46&gt;0,males!AQ46,"")</f>
        <v/>
      </c>
      <c r="AG22" s="64" t="str">
        <f>IF(males!AQ47&gt;0,males!AQ47,"")</f>
        <v/>
      </c>
      <c r="AH22" s="64" t="str">
        <f>IF(males!AQ48&gt;0,males!AQ48,"")</f>
        <v/>
      </c>
    </row>
    <row r="23" spans="1:34" x14ac:dyDescent="0.2">
      <c r="A23" s="132" t="str">
        <f>'female stats (μm)'!A$2</f>
        <v>Milnesium inceptum</v>
      </c>
      <c r="B23" s="75" t="str">
        <f>'female stats (μm)'!B$2</f>
        <v>BG.058</v>
      </c>
      <c r="C23" s="56">
        <f>males!AR1</f>
        <v>22</v>
      </c>
      <c r="D23" s="63" t="str">
        <f>IF(males!AS3&gt;0,males!AS3,"")</f>
        <v/>
      </c>
      <c r="E23" s="64" t="str">
        <f>IF(males!AS4&gt;0,males!AS4,"")</f>
        <v/>
      </c>
      <c r="F23" s="64" t="str">
        <f>IF(males!AS5&gt;0,males!AS5,"")</f>
        <v/>
      </c>
      <c r="G23" s="64" t="str">
        <f>IF(males!AS8&gt;0,males!AS8,"")</f>
        <v/>
      </c>
      <c r="H23" s="64" t="str">
        <f>IF(males!AS9&gt;0,males!AS9,"")</f>
        <v/>
      </c>
      <c r="I23" s="64" t="str">
        <f>IF(males!AS10&gt;0,males!AS10,"")</f>
        <v/>
      </c>
      <c r="J23" s="64" t="str">
        <f>IF(males!AS11&gt;0,males!AS11,"")</f>
        <v/>
      </c>
      <c r="K23" s="64" t="str">
        <f>IF(males!AS15&gt;0,males!AS15,"")</f>
        <v/>
      </c>
      <c r="L23" s="64" t="str">
        <f>IF(males!AS16&gt;0,males!AS16,"")</f>
        <v/>
      </c>
      <c r="M23" s="64" t="str">
        <f>IF(males!AS17&gt;0,males!AS17,"")</f>
        <v/>
      </c>
      <c r="N23" s="64" t="str">
        <f>IF(males!AS19&gt;0,males!AS19,"")</f>
        <v/>
      </c>
      <c r="O23" s="64" t="str">
        <f>IF(males!AS20&gt;0,males!AS20,"")</f>
        <v/>
      </c>
      <c r="P23" s="64" t="str">
        <f>IF(males!AS21&gt;0,males!AS21,"")</f>
        <v/>
      </c>
      <c r="Q23" s="64" t="str">
        <f>IF(males!AS24&gt;0,males!AS24,"")</f>
        <v/>
      </c>
      <c r="R23" s="64" t="str">
        <f>IF(males!AS25&gt;0,males!AS25,"")</f>
        <v/>
      </c>
      <c r="S23" s="64" t="str">
        <f>IF(males!AS26&gt;0,males!AS26,"")</f>
        <v/>
      </c>
      <c r="T23" s="64" t="str">
        <f>IF(males!AS28&gt;0,males!AS28,"")</f>
        <v/>
      </c>
      <c r="U23" s="64" t="str">
        <f>IF(males!AS29&gt;0,males!AS29,"")</f>
        <v/>
      </c>
      <c r="V23" s="64" t="str">
        <f>IF(males!AS30&gt;0,males!AS30,"")</f>
        <v/>
      </c>
      <c r="W23" s="64" t="str">
        <f>IF(males!AS33&gt;0,males!AS33,"")</f>
        <v/>
      </c>
      <c r="X23" s="64" t="str">
        <f>IF(males!AS34&gt;0,males!AS34,"")</f>
        <v/>
      </c>
      <c r="Y23" s="64" t="str">
        <f>IF(males!AS35&gt;0,males!AS35,"")</f>
        <v/>
      </c>
      <c r="Z23" s="64" t="str">
        <f>IF(males!AS37&gt;0,males!AS37,"")</f>
        <v/>
      </c>
      <c r="AA23" s="64" t="str">
        <f>IF(males!AS38&gt;0,males!AS38,"")</f>
        <v/>
      </c>
      <c r="AB23" s="64" t="str">
        <f>IF(males!AS39&gt;0,males!AS39,"")</f>
        <v/>
      </c>
      <c r="AC23" s="64" t="str">
        <f>IF(males!AS42&gt;0,males!AS42,"")</f>
        <v/>
      </c>
      <c r="AD23" s="64" t="str">
        <f>IF(males!AS43&gt;0,males!AS43,"")</f>
        <v/>
      </c>
      <c r="AE23" s="64" t="str">
        <f>IF(males!AS44&gt;0,males!AS44,"")</f>
        <v/>
      </c>
      <c r="AF23" s="64" t="str">
        <f>IF(males!AS46&gt;0,males!AS46,"")</f>
        <v/>
      </c>
      <c r="AG23" s="64" t="str">
        <f>IF(males!AS47&gt;0,males!AS47,"")</f>
        <v/>
      </c>
      <c r="AH23" s="64" t="str">
        <f>IF(males!AS48&gt;0,males!AS48,"")</f>
        <v/>
      </c>
    </row>
    <row r="24" spans="1:34" x14ac:dyDescent="0.2">
      <c r="A24" s="132" t="str">
        <f>'female stats (μm)'!A$2</f>
        <v>Milnesium inceptum</v>
      </c>
      <c r="B24" s="75" t="str">
        <f>'female stats (μm)'!B$2</f>
        <v>BG.058</v>
      </c>
      <c r="C24" s="56">
        <f>males!AT1</f>
        <v>23</v>
      </c>
      <c r="D24" s="63" t="str">
        <f>IF(males!AU3&gt;0,males!AU3,"")</f>
        <v/>
      </c>
      <c r="E24" s="64" t="str">
        <f>IF(males!AU4&gt;0,males!AU4,"")</f>
        <v/>
      </c>
      <c r="F24" s="64" t="str">
        <f>IF(males!AU5&gt;0,males!AU5,"")</f>
        <v/>
      </c>
      <c r="G24" s="64" t="str">
        <f>IF(males!AU8&gt;0,males!AU8,"")</f>
        <v/>
      </c>
      <c r="H24" s="64" t="str">
        <f>IF(males!AU9&gt;0,males!AU9,"")</f>
        <v/>
      </c>
      <c r="I24" s="64" t="str">
        <f>IF(males!AU10&gt;0,males!AU10,"")</f>
        <v/>
      </c>
      <c r="J24" s="64" t="str">
        <f>IF(males!AU11&gt;0,males!AU11,"")</f>
        <v/>
      </c>
      <c r="K24" s="64" t="str">
        <f>IF(males!AU15&gt;0,males!AU15,"")</f>
        <v/>
      </c>
      <c r="L24" s="64" t="str">
        <f>IF(males!AU16&gt;0,males!AU16,"")</f>
        <v/>
      </c>
      <c r="M24" s="64" t="str">
        <f>IF(males!AU17&gt;0,males!AU17,"")</f>
        <v/>
      </c>
      <c r="N24" s="64" t="str">
        <f>IF(males!AU19&gt;0,males!AU19,"")</f>
        <v/>
      </c>
      <c r="O24" s="64" t="str">
        <f>IF(males!AU20&gt;0,males!AU20,"")</f>
        <v/>
      </c>
      <c r="P24" s="64" t="str">
        <f>IF(males!AU21&gt;0,males!AU21,"")</f>
        <v/>
      </c>
      <c r="Q24" s="64" t="str">
        <f>IF(males!AU24&gt;0,males!AU24,"")</f>
        <v/>
      </c>
      <c r="R24" s="64" t="str">
        <f>IF(males!AU25&gt;0,males!AU25,"")</f>
        <v/>
      </c>
      <c r="S24" s="64" t="str">
        <f>IF(males!AU26&gt;0,males!AU26,"")</f>
        <v/>
      </c>
      <c r="T24" s="64" t="str">
        <f>IF(males!AU28&gt;0,males!AU28,"")</f>
        <v/>
      </c>
      <c r="U24" s="64" t="str">
        <f>IF(males!AU29&gt;0,males!AU29,"")</f>
        <v/>
      </c>
      <c r="V24" s="64" t="str">
        <f>IF(males!AU30&gt;0,males!AU30,"")</f>
        <v/>
      </c>
      <c r="W24" s="64" t="str">
        <f>IF(males!AU33&gt;0,males!AU33,"")</f>
        <v/>
      </c>
      <c r="X24" s="64" t="str">
        <f>IF(males!AU34&gt;0,males!AU34,"")</f>
        <v/>
      </c>
      <c r="Y24" s="64" t="str">
        <f>IF(males!AU35&gt;0,males!AU35,"")</f>
        <v/>
      </c>
      <c r="Z24" s="64" t="str">
        <f>IF(males!AU37&gt;0,males!AU37,"")</f>
        <v/>
      </c>
      <c r="AA24" s="64" t="str">
        <f>IF(males!AU38&gt;0,males!AU38,"")</f>
        <v/>
      </c>
      <c r="AB24" s="64" t="str">
        <f>IF(males!AU39&gt;0,males!AU39,"")</f>
        <v/>
      </c>
      <c r="AC24" s="64" t="str">
        <f>IF(males!AU42&gt;0,males!AU42,"")</f>
        <v/>
      </c>
      <c r="AD24" s="64" t="str">
        <f>IF(males!AU43&gt;0,males!AU43,"")</f>
        <v/>
      </c>
      <c r="AE24" s="64" t="str">
        <f>IF(males!AU44&gt;0,males!AU44,"")</f>
        <v/>
      </c>
      <c r="AF24" s="64" t="str">
        <f>IF(males!AU46&gt;0,males!AU46,"")</f>
        <v/>
      </c>
      <c r="AG24" s="64" t="str">
        <f>IF(males!AU47&gt;0,males!AU47,"")</f>
        <v/>
      </c>
      <c r="AH24" s="64" t="str">
        <f>IF(males!AU48&gt;0,males!AU48,"")</f>
        <v/>
      </c>
    </row>
    <row r="25" spans="1:34" x14ac:dyDescent="0.2">
      <c r="A25" s="132" t="str">
        <f>'female stats (μm)'!A$2</f>
        <v>Milnesium inceptum</v>
      </c>
      <c r="B25" s="75" t="str">
        <f>'female stats (μm)'!B$2</f>
        <v>BG.058</v>
      </c>
      <c r="C25" s="56">
        <f>males!AV1</f>
        <v>24</v>
      </c>
      <c r="D25" s="63" t="str">
        <f>IF(males!AW3&gt;0,males!AW3,"")</f>
        <v/>
      </c>
      <c r="E25" s="64" t="str">
        <f>IF(males!AW4&gt;0,males!AW4,"")</f>
        <v/>
      </c>
      <c r="F25" s="64" t="str">
        <f>IF(males!AW5&gt;0,males!AW5,"")</f>
        <v/>
      </c>
      <c r="G25" s="64" t="str">
        <f>IF(males!AW8&gt;0,males!AW8,"")</f>
        <v/>
      </c>
      <c r="H25" s="64" t="str">
        <f>IF(males!AW9&gt;0,males!AW9,"")</f>
        <v/>
      </c>
      <c r="I25" s="64" t="str">
        <f>IF(males!AW10&gt;0,males!AW10,"")</f>
        <v/>
      </c>
      <c r="J25" s="64" t="str">
        <f>IF(males!AW11&gt;0,males!AW11,"")</f>
        <v/>
      </c>
      <c r="K25" s="64" t="str">
        <f>IF(males!AW15&gt;0,males!AW15,"")</f>
        <v/>
      </c>
      <c r="L25" s="64" t="str">
        <f>IF(males!AW16&gt;0,males!AW16,"")</f>
        <v/>
      </c>
      <c r="M25" s="64" t="str">
        <f>IF(males!AW17&gt;0,males!AW17,"")</f>
        <v/>
      </c>
      <c r="N25" s="64" t="str">
        <f>IF(males!AW19&gt;0,males!AW19,"")</f>
        <v/>
      </c>
      <c r="O25" s="64" t="str">
        <f>IF(males!AW20&gt;0,males!AW20,"")</f>
        <v/>
      </c>
      <c r="P25" s="64" t="str">
        <f>IF(males!AW21&gt;0,males!AW21,"")</f>
        <v/>
      </c>
      <c r="Q25" s="64" t="str">
        <f>IF(males!AW24&gt;0,males!AW24,"")</f>
        <v/>
      </c>
      <c r="R25" s="64" t="str">
        <f>IF(males!AW25&gt;0,males!AW25,"")</f>
        <v/>
      </c>
      <c r="S25" s="64" t="str">
        <f>IF(males!AW26&gt;0,males!AW26,"")</f>
        <v/>
      </c>
      <c r="T25" s="64" t="str">
        <f>IF(males!AW28&gt;0,males!AW28,"")</f>
        <v/>
      </c>
      <c r="U25" s="64" t="str">
        <f>IF(males!AW29&gt;0,males!AW29,"")</f>
        <v/>
      </c>
      <c r="V25" s="64" t="str">
        <f>IF(males!AW30&gt;0,males!AW30,"")</f>
        <v/>
      </c>
      <c r="W25" s="64" t="str">
        <f>IF(males!AW33&gt;0,males!AW33,"")</f>
        <v/>
      </c>
      <c r="X25" s="64" t="str">
        <f>IF(males!AW34&gt;0,males!AW34,"")</f>
        <v/>
      </c>
      <c r="Y25" s="64" t="str">
        <f>IF(males!AW35&gt;0,males!AW35,"")</f>
        <v/>
      </c>
      <c r="Z25" s="64" t="str">
        <f>IF(males!AW37&gt;0,males!AW37,"")</f>
        <v/>
      </c>
      <c r="AA25" s="64" t="str">
        <f>IF(males!AW38&gt;0,males!AW38,"")</f>
        <v/>
      </c>
      <c r="AB25" s="64" t="str">
        <f>IF(males!AW39&gt;0,males!AW39,"")</f>
        <v/>
      </c>
      <c r="AC25" s="64" t="str">
        <f>IF(males!AW42&gt;0,males!AW42,"")</f>
        <v/>
      </c>
      <c r="AD25" s="64" t="str">
        <f>IF(males!AW43&gt;0,males!AW43,"")</f>
        <v/>
      </c>
      <c r="AE25" s="64" t="str">
        <f>IF(males!AW44&gt;0,males!AW44,"")</f>
        <v/>
      </c>
      <c r="AF25" s="64" t="str">
        <f>IF(males!AW46&gt;0,males!AW46,"")</f>
        <v/>
      </c>
      <c r="AG25" s="64" t="str">
        <f>IF(males!AW47&gt;0,males!AW47,"")</f>
        <v/>
      </c>
      <c r="AH25" s="64" t="str">
        <f>IF(males!AW48&gt;0,males!AW48,"")</f>
        <v/>
      </c>
    </row>
    <row r="26" spans="1:34" x14ac:dyDescent="0.2">
      <c r="A26" s="132" t="str">
        <f>'female stats (μm)'!A$2</f>
        <v>Milnesium inceptum</v>
      </c>
      <c r="B26" s="75" t="str">
        <f>'female stats (μm)'!B$2</f>
        <v>BG.058</v>
      </c>
      <c r="C26" s="56">
        <f>males!AX1</f>
        <v>25</v>
      </c>
      <c r="D26" s="63" t="str">
        <f>IF(males!AY3&gt;0,males!AY3,"")</f>
        <v/>
      </c>
      <c r="E26" s="64" t="str">
        <f>IF(males!AY4&gt;0,males!AY4,"")</f>
        <v/>
      </c>
      <c r="F26" s="64" t="str">
        <f>IF(males!AY5&gt;0,males!AY5,"")</f>
        <v/>
      </c>
      <c r="G26" s="64" t="str">
        <f>IF(males!AY8&gt;0,males!AY8,"")</f>
        <v/>
      </c>
      <c r="H26" s="64" t="str">
        <f>IF(males!AY9&gt;0,males!AY9,"")</f>
        <v/>
      </c>
      <c r="I26" s="64" t="str">
        <f>IF(males!AY10&gt;0,males!AY10,"")</f>
        <v/>
      </c>
      <c r="J26" s="64" t="str">
        <f>IF(males!AY11&gt;0,males!AY11,"")</f>
        <v/>
      </c>
      <c r="K26" s="64" t="str">
        <f>IF(males!AY15&gt;0,males!AY15,"")</f>
        <v/>
      </c>
      <c r="L26" s="64" t="str">
        <f>IF(males!AY16&gt;0,males!AY16,"")</f>
        <v/>
      </c>
      <c r="M26" s="64" t="str">
        <f>IF(males!AY17&gt;0,males!AY17,"")</f>
        <v/>
      </c>
      <c r="N26" s="64" t="str">
        <f>IF(males!AY19&gt;0,males!AY19,"")</f>
        <v/>
      </c>
      <c r="O26" s="64" t="str">
        <f>IF(males!AY20&gt;0,males!AY20,"")</f>
        <v/>
      </c>
      <c r="P26" s="64" t="str">
        <f>IF(males!AY21&gt;0,males!AY21,"")</f>
        <v/>
      </c>
      <c r="Q26" s="64" t="str">
        <f>IF(males!AY24&gt;0,males!AY24,"")</f>
        <v/>
      </c>
      <c r="R26" s="64" t="str">
        <f>IF(males!AY25&gt;0,males!AY25,"")</f>
        <v/>
      </c>
      <c r="S26" s="64" t="str">
        <f>IF(males!AY26&gt;0,males!AY26,"")</f>
        <v/>
      </c>
      <c r="T26" s="64" t="str">
        <f>IF(males!AY28&gt;0,males!AY28,"")</f>
        <v/>
      </c>
      <c r="U26" s="64" t="str">
        <f>IF(males!AY29&gt;0,males!AY29,"")</f>
        <v/>
      </c>
      <c r="V26" s="64" t="str">
        <f>IF(males!AY30&gt;0,males!AY30,"")</f>
        <v/>
      </c>
      <c r="W26" s="64" t="str">
        <f>IF(males!AY33&gt;0,males!AY33,"")</f>
        <v/>
      </c>
      <c r="X26" s="64" t="str">
        <f>IF(males!AY34&gt;0,males!AY34,"")</f>
        <v/>
      </c>
      <c r="Y26" s="64" t="str">
        <f>IF(males!AY35&gt;0,males!AY35,"")</f>
        <v/>
      </c>
      <c r="Z26" s="64" t="str">
        <f>IF(males!AY37&gt;0,males!AY37,"")</f>
        <v/>
      </c>
      <c r="AA26" s="64" t="str">
        <f>IF(males!AY38&gt;0,males!AY38,"")</f>
        <v/>
      </c>
      <c r="AB26" s="64" t="str">
        <f>IF(males!AY39&gt;0,males!AY39,"")</f>
        <v/>
      </c>
      <c r="AC26" s="64" t="str">
        <f>IF(males!AY42&gt;0,males!AY42,"")</f>
        <v/>
      </c>
      <c r="AD26" s="64" t="str">
        <f>IF(males!AY43&gt;0,males!AY43,"")</f>
        <v/>
      </c>
      <c r="AE26" s="64" t="str">
        <f>IF(males!AY44&gt;0,males!AY44,"")</f>
        <v/>
      </c>
      <c r="AF26" s="64" t="str">
        <f>IF(males!AY46&gt;0,males!AY46,"")</f>
        <v/>
      </c>
      <c r="AG26" s="64" t="str">
        <f>IF(males!AY47&gt;0,males!AY47,"")</f>
        <v/>
      </c>
      <c r="AH26" s="64" t="str">
        <f>IF(males!AY48&gt;0,males!AY48,"")</f>
        <v/>
      </c>
    </row>
    <row r="27" spans="1:34" x14ac:dyDescent="0.2">
      <c r="A27" s="132" t="str">
        <f>'female stats (μm)'!A$2</f>
        <v>Milnesium inceptum</v>
      </c>
      <c r="B27" s="75" t="str">
        <f>'female stats (μm)'!B$2</f>
        <v>BG.058</v>
      </c>
      <c r="C27" s="56">
        <f>males!AZ1</f>
        <v>26</v>
      </c>
      <c r="D27" s="63" t="str">
        <f>IF(males!BA3&gt;0,males!BA3,"")</f>
        <v/>
      </c>
      <c r="E27" s="64" t="str">
        <f>IF(males!BA4&gt;0,males!BA4,"")</f>
        <v/>
      </c>
      <c r="F27" s="64" t="str">
        <f>IF(males!BA5&gt;0,males!BA5,"")</f>
        <v/>
      </c>
      <c r="G27" s="64" t="str">
        <f>IF(males!BA8&gt;0,males!BA8,"")</f>
        <v/>
      </c>
      <c r="H27" s="64" t="str">
        <f>IF(males!BA9&gt;0,males!BA9,"")</f>
        <v/>
      </c>
      <c r="I27" s="64" t="str">
        <f>IF(males!BA10&gt;0,males!BA10,"")</f>
        <v/>
      </c>
      <c r="J27" s="64" t="str">
        <f>IF(males!BA11&gt;0,males!BA11,"")</f>
        <v/>
      </c>
      <c r="K27" s="64" t="str">
        <f>IF(males!BA15&gt;0,males!BA15,"")</f>
        <v/>
      </c>
      <c r="L27" s="64" t="str">
        <f>IF(males!BA16&gt;0,males!BA16,"")</f>
        <v/>
      </c>
      <c r="M27" s="64" t="str">
        <f>IF(males!BA17&gt;0,males!BA17,"")</f>
        <v/>
      </c>
      <c r="N27" s="64" t="str">
        <f>IF(males!BA19&gt;0,males!BA19,"")</f>
        <v/>
      </c>
      <c r="O27" s="64" t="str">
        <f>IF(males!BA20&gt;0,males!BA20,"")</f>
        <v/>
      </c>
      <c r="P27" s="64" t="str">
        <f>IF(males!BA21&gt;0,males!BA21,"")</f>
        <v/>
      </c>
      <c r="Q27" s="64" t="str">
        <f>IF(males!BA24&gt;0,males!BA24,"")</f>
        <v/>
      </c>
      <c r="R27" s="64" t="str">
        <f>IF(males!BA25&gt;0,males!BA25,"")</f>
        <v/>
      </c>
      <c r="S27" s="64" t="str">
        <f>IF(males!BA26&gt;0,males!BA26,"")</f>
        <v/>
      </c>
      <c r="T27" s="64" t="str">
        <f>IF(males!BA28&gt;0,males!BA28,"")</f>
        <v/>
      </c>
      <c r="U27" s="64" t="str">
        <f>IF(males!BA29&gt;0,males!BA29,"")</f>
        <v/>
      </c>
      <c r="V27" s="64" t="str">
        <f>IF(males!BA30&gt;0,males!BA30,"")</f>
        <v/>
      </c>
      <c r="W27" s="64" t="str">
        <f>IF(males!BA33&gt;0,males!BA33,"")</f>
        <v/>
      </c>
      <c r="X27" s="64" t="str">
        <f>IF(males!BA34&gt;0,males!BA34,"")</f>
        <v/>
      </c>
      <c r="Y27" s="64" t="str">
        <f>IF(males!BA35&gt;0,males!BA35,"")</f>
        <v/>
      </c>
      <c r="Z27" s="64" t="str">
        <f>IF(males!BA37&gt;0,males!BA37,"")</f>
        <v/>
      </c>
      <c r="AA27" s="64" t="str">
        <f>IF(males!BA38&gt;0,males!BA38,"")</f>
        <v/>
      </c>
      <c r="AB27" s="64" t="str">
        <f>IF(males!BA39&gt;0,males!BA39,"")</f>
        <v/>
      </c>
      <c r="AC27" s="64" t="str">
        <f>IF(males!BA42&gt;0,males!BA42,"")</f>
        <v/>
      </c>
      <c r="AD27" s="64" t="str">
        <f>IF(males!BA43&gt;0,males!BA43,"")</f>
        <v/>
      </c>
      <c r="AE27" s="64" t="str">
        <f>IF(males!BA44&gt;0,males!BA44,"")</f>
        <v/>
      </c>
      <c r="AF27" s="64" t="str">
        <f>IF(males!BA46&gt;0,males!BA46,"")</f>
        <v/>
      </c>
      <c r="AG27" s="64" t="str">
        <f>IF(males!BA47&gt;0,males!BA47,"")</f>
        <v/>
      </c>
      <c r="AH27" s="64" t="str">
        <f>IF(males!BA48&gt;0,males!BA48,"")</f>
        <v/>
      </c>
    </row>
    <row r="28" spans="1:34" x14ac:dyDescent="0.2">
      <c r="A28" s="132" t="str">
        <f>'female stats (μm)'!A$2</f>
        <v>Milnesium inceptum</v>
      </c>
      <c r="B28" s="75" t="str">
        <f>'female stats (μm)'!B$2</f>
        <v>BG.058</v>
      </c>
      <c r="C28" s="56">
        <f>males!BB1</f>
        <v>27</v>
      </c>
      <c r="D28" s="63" t="str">
        <f>IF(males!BC3&gt;0,males!BC3,"")</f>
        <v/>
      </c>
      <c r="E28" s="64" t="str">
        <f>IF(males!BC4&gt;0,males!BC4,"")</f>
        <v/>
      </c>
      <c r="F28" s="64" t="str">
        <f>IF(males!BC5&gt;0,males!BC5,"")</f>
        <v/>
      </c>
      <c r="G28" s="64" t="str">
        <f>IF(males!BC8&gt;0,males!BC8,"")</f>
        <v/>
      </c>
      <c r="H28" s="64" t="str">
        <f>IF(males!BC9&gt;0,males!BC9,"")</f>
        <v/>
      </c>
      <c r="I28" s="64" t="str">
        <f>IF(males!BC10&gt;0,males!BC10,"")</f>
        <v/>
      </c>
      <c r="J28" s="64" t="str">
        <f>IF(males!BC11&gt;0,males!BC11,"")</f>
        <v/>
      </c>
      <c r="K28" s="64" t="str">
        <f>IF(males!BC15&gt;0,males!BC15,"")</f>
        <v/>
      </c>
      <c r="L28" s="64" t="str">
        <f>IF(males!BC16&gt;0,males!BC16,"")</f>
        <v/>
      </c>
      <c r="M28" s="64" t="str">
        <f>IF(males!BC17&gt;0,males!BC17,"")</f>
        <v/>
      </c>
      <c r="N28" s="64" t="str">
        <f>IF(males!BC19&gt;0,males!BC19,"")</f>
        <v/>
      </c>
      <c r="O28" s="64" t="str">
        <f>IF(males!BC20&gt;0,males!BC20,"")</f>
        <v/>
      </c>
      <c r="P28" s="64" t="str">
        <f>IF(males!BC21&gt;0,males!BC21,"")</f>
        <v/>
      </c>
      <c r="Q28" s="64" t="str">
        <f>IF(males!BC24&gt;0,males!BC24,"")</f>
        <v/>
      </c>
      <c r="R28" s="64" t="str">
        <f>IF(males!BC25&gt;0,males!BC25,"")</f>
        <v/>
      </c>
      <c r="S28" s="64" t="str">
        <f>IF(males!BC26&gt;0,males!BC26,"")</f>
        <v/>
      </c>
      <c r="T28" s="64" t="str">
        <f>IF(males!BC28&gt;0,males!BC28,"")</f>
        <v/>
      </c>
      <c r="U28" s="64" t="str">
        <f>IF(males!BC29&gt;0,males!BC29,"")</f>
        <v/>
      </c>
      <c r="V28" s="64" t="str">
        <f>IF(males!BC30&gt;0,males!BC30,"")</f>
        <v/>
      </c>
      <c r="W28" s="64" t="str">
        <f>IF(males!BC33&gt;0,males!BC33,"")</f>
        <v/>
      </c>
      <c r="X28" s="64" t="str">
        <f>IF(males!BC34&gt;0,males!BC34,"")</f>
        <v/>
      </c>
      <c r="Y28" s="64" t="str">
        <f>IF(males!BC35&gt;0,males!BC35,"")</f>
        <v/>
      </c>
      <c r="Z28" s="64" t="str">
        <f>IF(males!BC37&gt;0,males!BC37,"")</f>
        <v/>
      </c>
      <c r="AA28" s="64" t="str">
        <f>IF(males!BC38&gt;0,males!BC38,"")</f>
        <v/>
      </c>
      <c r="AB28" s="64" t="str">
        <f>IF(males!BC39&gt;0,males!BC39,"")</f>
        <v/>
      </c>
      <c r="AC28" s="64" t="str">
        <f>IF(males!BC42&gt;0,males!BC42,"")</f>
        <v/>
      </c>
      <c r="AD28" s="64" t="str">
        <f>IF(males!BC43&gt;0,males!BC43,"")</f>
        <v/>
      </c>
      <c r="AE28" s="64" t="str">
        <f>IF(males!BC44&gt;0,males!BC44,"")</f>
        <v/>
      </c>
      <c r="AF28" s="64" t="str">
        <f>IF(males!BC46&gt;0,males!BC46,"")</f>
        <v/>
      </c>
      <c r="AG28" s="64" t="str">
        <f>IF(males!BC47&gt;0,males!BC47,"")</f>
        <v/>
      </c>
      <c r="AH28" s="64" t="str">
        <f>IF(males!BC48&gt;0,males!BC48,"")</f>
        <v/>
      </c>
    </row>
    <row r="29" spans="1:34" x14ac:dyDescent="0.2">
      <c r="A29" s="132" t="str">
        <f>'female stats (μm)'!A$2</f>
        <v>Milnesium inceptum</v>
      </c>
      <c r="B29" s="75" t="str">
        <f>'female stats (μm)'!B$2</f>
        <v>BG.058</v>
      </c>
      <c r="C29" s="56">
        <f>males!BD1</f>
        <v>28</v>
      </c>
      <c r="D29" s="63" t="str">
        <f>IF(males!BE3&gt;0,males!BE3,"")</f>
        <v/>
      </c>
      <c r="E29" s="64" t="str">
        <f>IF(males!BE4&gt;0,males!BE4,"")</f>
        <v/>
      </c>
      <c r="F29" s="64" t="str">
        <f>IF(males!BE5&gt;0,males!BE5,"")</f>
        <v/>
      </c>
      <c r="G29" s="64" t="str">
        <f>IF(males!BE8&gt;0,males!BE8,"")</f>
        <v/>
      </c>
      <c r="H29" s="64" t="str">
        <f>IF(males!BE9&gt;0,males!BE9,"")</f>
        <v/>
      </c>
      <c r="I29" s="64" t="str">
        <f>IF(males!BE10&gt;0,males!BE10,"")</f>
        <v/>
      </c>
      <c r="J29" s="64" t="str">
        <f>IF(males!BE11&gt;0,males!BE11,"")</f>
        <v/>
      </c>
      <c r="K29" s="64" t="str">
        <f>IF(males!BE15&gt;0,males!BE15,"")</f>
        <v/>
      </c>
      <c r="L29" s="64" t="str">
        <f>IF(males!BE16&gt;0,males!BE16,"")</f>
        <v/>
      </c>
      <c r="M29" s="64" t="str">
        <f>IF(males!BE17&gt;0,males!BE17,"")</f>
        <v/>
      </c>
      <c r="N29" s="64" t="str">
        <f>IF(males!BE19&gt;0,males!BE19,"")</f>
        <v/>
      </c>
      <c r="O29" s="64" t="str">
        <f>IF(males!BE20&gt;0,males!BE20,"")</f>
        <v/>
      </c>
      <c r="P29" s="64" t="str">
        <f>IF(males!BE21&gt;0,males!BE21,"")</f>
        <v/>
      </c>
      <c r="Q29" s="64" t="str">
        <f>IF(males!BE24&gt;0,males!BE24,"")</f>
        <v/>
      </c>
      <c r="R29" s="64" t="str">
        <f>IF(males!BE25&gt;0,males!BE25,"")</f>
        <v/>
      </c>
      <c r="S29" s="64" t="str">
        <f>IF(males!BE26&gt;0,males!BE26,"")</f>
        <v/>
      </c>
      <c r="T29" s="64" t="str">
        <f>IF(males!BE28&gt;0,males!BE28,"")</f>
        <v/>
      </c>
      <c r="U29" s="64" t="str">
        <f>IF(males!BE29&gt;0,males!BE29,"")</f>
        <v/>
      </c>
      <c r="V29" s="64" t="str">
        <f>IF(males!BE30&gt;0,males!BE30,"")</f>
        <v/>
      </c>
      <c r="W29" s="64" t="str">
        <f>IF(males!BE33&gt;0,males!BE33,"")</f>
        <v/>
      </c>
      <c r="X29" s="64" t="str">
        <f>IF(males!BE34&gt;0,males!BE34,"")</f>
        <v/>
      </c>
      <c r="Y29" s="64" t="str">
        <f>IF(males!BE35&gt;0,males!BE35,"")</f>
        <v/>
      </c>
      <c r="Z29" s="64" t="str">
        <f>IF(males!BE37&gt;0,males!BE37,"")</f>
        <v/>
      </c>
      <c r="AA29" s="64" t="str">
        <f>IF(males!BE38&gt;0,males!BE38,"")</f>
        <v/>
      </c>
      <c r="AB29" s="64" t="str">
        <f>IF(males!BE39&gt;0,males!BE39,"")</f>
        <v/>
      </c>
      <c r="AC29" s="64" t="str">
        <f>IF(males!BE42&gt;0,males!BE42,"")</f>
        <v/>
      </c>
      <c r="AD29" s="64" t="str">
        <f>IF(males!BE43&gt;0,males!BE43,"")</f>
        <v/>
      </c>
      <c r="AE29" s="64" t="str">
        <f>IF(males!BE44&gt;0,males!BE44,"")</f>
        <v/>
      </c>
      <c r="AF29" s="64" t="str">
        <f>IF(males!BE46&gt;0,males!BE46,"")</f>
        <v/>
      </c>
      <c r="AG29" s="64" t="str">
        <f>IF(males!BE47&gt;0,males!BE47,"")</f>
        <v/>
      </c>
      <c r="AH29" s="64" t="str">
        <f>IF(males!BE48&gt;0,males!BE48,"")</f>
        <v/>
      </c>
    </row>
    <row r="30" spans="1:34" x14ac:dyDescent="0.2">
      <c r="A30" s="132" t="str">
        <f>'female stats (μm)'!A$2</f>
        <v>Milnesium inceptum</v>
      </c>
      <c r="B30" s="75" t="str">
        <f>'female stats (μm)'!B$2</f>
        <v>BG.058</v>
      </c>
      <c r="C30" s="56">
        <f>males!BF1</f>
        <v>29</v>
      </c>
      <c r="D30" s="63" t="str">
        <f>IF(males!BG3&gt;0,males!BG3,"")</f>
        <v/>
      </c>
      <c r="E30" s="64" t="str">
        <f>IF(males!BG4&gt;0,males!BG4,"")</f>
        <v/>
      </c>
      <c r="F30" s="64" t="str">
        <f>IF(males!BG5&gt;0,males!BG5,"")</f>
        <v/>
      </c>
      <c r="G30" s="64" t="str">
        <f>IF(males!BG8&gt;0,males!BG8,"")</f>
        <v/>
      </c>
      <c r="H30" s="64" t="str">
        <f>IF(males!BG9&gt;0,males!BG9,"")</f>
        <v/>
      </c>
      <c r="I30" s="64" t="str">
        <f>IF(males!BG10&gt;0,males!BG10,"")</f>
        <v/>
      </c>
      <c r="J30" s="64" t="str">
        <f>IF(males!BG11&gt;0,males!BG11,"")</f>
        <v/>
      </c>
      <c r="K30" s="64" t="str">
        <f>IF(males!BG15&gt;0,males!BG15,"")</f>
        <v/>
      </c>
      <c r="L30" s="64" t="str">
        <f>IF(males!BG16&gt;0,males!BG16,"")</f>
        <v/>
      </c>
      <c r="M30" s="64" t="str">
        <f>IF(males!BG17&gt;0,males!BG17,"")</f>
        <v/>
      </c>
      <c r="N30" s="64" t="str">
        <f>IF(males!BG19&gt;0,males!BG19,"")</f>
        <v/>
      </c>
      <c r="O30" s="64" t="str">
        <f>IF(males!BG20&gt;0,males!BG20,"")</f>
        <v/>
      </c>
      <c r="P30" s="64" t="str">
        <f>IF(males!BG21&gt;0,males!BG21,"")</f>
        <v/>
      </c>
      <c r="Q30" s="64" t="str">
        <f>IF(males!BG24&gt;0,males!BG24,"")</f>
        <v/>
      </c>
      <c r="R30" s="64" t="str">
        <f>IF(males!BG25&gt;0,males!BG25,"")</f>
        <v/>
      </c>
      <c r="S30" s="64" t="str">
        <f>IF(males!BG26&gt;0,males!BG26,"")</f>
        <v/>
      </c>
      <c r="T30" s="64" t="str">
        <f>IF(males!BG28&gt;0,males!BG28,"")</f>
        <v/>
      </c>
      <c r="U30" s="64" t="str">
        <f>IF(males!BG29&gt;0,males!BG29,"")</f>
        <v/>
      </c>
      <c r="V30" s="64" t="str">
        <f>IF(males!BG30&gt;0,males!BG30,"")</f>
        <v/>
      </c>
      <c r="W30" s="64" t="str">
        <f>IF(males!BG33&gt;0,males!BG33,"")</f>
        <v/>
      </c>
      <c r="X30" s="64" t="str">
        <f>IF(males!BG34&gt;0,males!BG34,"")</f>
        <v/>
      </c>
      <c r="Y30" s="64" t="str">
        <f>IF(males!BG35&gt;0,males!BG35,"")</f>
        <v/>
      </c>
      <c r="Z30" s="64" t="str">
        <f>IF(males!BG37&gt;0,males!BG37,"")</f>
        <v/>
      </c>
      <c r="AA30" s="64" t="str">
        <f>IF(males!BG38&gt;0,males!BG38,"")</f>
        <v/>
      </c>
      <c r="AB30" s="64" t="str">
        <f>IF(males!BG39&gt;0,males!BG39,"")</f>
        <v/>
      </c>
      <c r="AC30" s="64" t="str">
        <f>IF(males!BG42&gt;0,males!BG42,"")</f>
        <v/>
      </c>
      <c r="AD30" s="64" t="str">
        <f>IF(males!BG43&gt;0,males!BG43,"")</f>
        <v/>
      </c>
      <c r="AE30" s="64" t="str">
        <f>IF(males!BG44&gt;0,males!BG44,"")</f>
        <v/>
      </c>
      <c r="AF30" s="64" t="str">
        <f>IF(males!BG46&gt;0,males!BG46,"")</f>
        <v/>
      </c>
      <c r="AG30" s="64" t="str">
        <f>IF(males!BG47&gt;0,males!BG47,"")</f>
        <v/>
      </c>
      <c r="AH30" s="64" t="str">
        <f>IF(males!BG48&gt;0,males!BG48,"")</f>
        <v/>
      </c>
    </row>
    <row r="31" spans="1:34" x14ac:dyDescent="0.2">
      <c r="A31" s="132" t="str">
        <f>'female stats (μm)'!A$2</f>
        <v>Milnesium inceptum</v>
      </c>
      <c r="B31" s="75" t="str">
        <f>'female stats (μm)'!B$2</f>
        <v>BG.058</v>
      </c>
      <c r="C31" s="56">
        <f>males!BH1</f>
        <v>30</v>
      </c>
      <c r="D31" s="63" t="str">
        <f>IF(males!BI3&gt;0,males!BI3,"")</f>
        <v/>
      </c>
      <c r="E31" s="64" t="str">
        <f>IF(males!BI4&gt;0,males!BI4,"")</f>
        <v/>
      </c>
      <c r="F31" s="64" t="str">
        <f>IF(males!BI5&gt;0,males!BI5,"")</f>
        <v/>
      </c>
      <c r="G31" s="64" t="str">
        <f>IF(males!BI8&gt;0,males!BI8,"")</f>
        <v/>
      </c>
      <c r="H31" s="64" t="str">
        <f>IF(males!BI9&gt;0,males!BI9,"")</f>
        <v/>
      </c>
      <c r="I31" s="64" t="str">
        <f>IF(males!BI10&gt;0,males!BI10,"")</f>
        <v/>
      </c>
      <c r="J31" s="64" t="str">
        <f>IF(males!BI11&gt;0,males!BI11,"")</f>
        <v/>
      </c>
      <c r="K31" s="64" t="str">
        <f>IF(males!BI15&gt;0,males!BI15,"")</f>
        <v/>
      </c>
      <c r="L31" s="64" t="str">
        <f>IF(males!BI16&gt;0,males!BI16,"")</f>
        <v/>
      </c>
      <c r="M31" s="64" t="str">
        <f>IF(males!BI17&gt;0,males!BI17,"")</f>
        <v/>
      </c>
      <c r="N31" s="64" t="str">
        <f>IF(males!BI19&gt;0,males!BI19,"")</f>
        <v/>
      </c>
      <c r="O31" s="64" t="str">
        <f>IF(males!BI20&gt;0,males!BI20,"")</f>
        <v/>
      </c>
      <c r="P31" s="64" t="str">
        <f>IF(males!BI21&gt;0,males!BI21,"")</f>
        <v/>
      </c>
      <c r="Q31" s="64" t="str">
        <f>IF(males!BI24&gt;0,males!BI24,"")</f>
        <v/>
      </c>
      <c r="R31" s="64" t="str">
        <f>IF(males!BI25&gt;0,males!BI25,"")</f>
        <v/>
      </c>
      <c r="S31" s="64" t="str">
        <f>IF(males!BI26&gt;0,males!BI26,"")</f>
        <v/>
      </c>
      <c r="T31" s="64" t="str">
        <f>IF(males!BI28&gt;0,males!BI28,"")</f>
        <v/>
      </c>
      <c r="U31" s="64" t="str">
        <f>IF(males!BI29&gt;0,males!BI29,"")</f>
        <v/>
      </c>
      <c r="V31" s="64" t="str">
        <f>IF(males!BI30&gt;0,males!BI30,"")</f>
        <v/>
      </c>
      <c r="W31" s="64" t="str">
        <f>IF(males!BI33&gt;0,males!BI33,"")</f>
        <v/>
      </c>
      <c r="X31" s="64" t="str">
        <f>IF(males!BI34&gt;0,males!BI34,"")</f>
        <v/>
      </c>
      <c r="Y31" s="64" t="str">
        <f>IF(males!BI35&gt;0,males!BI35,"")</f>
        <v/>
      </c>
      <c r="Z31" s="64" t="str">
        <f>IF(males!BI37&gt;0,males!BI37,"")</f>
        <v/>
      </c>
      <c r="AA31" s="64" t="str">
        <f>IF(males!BI38&gt;0,males!BI38,"")</f>
        <v/>
      </c>
      <c r="AB31" s="64" t="str">
        <f>IF(males!BI39&gt;0,males!BI39,"")</f>
        <v/>
      </c>
      <c r="AC31" s="64" t="str">
        <f>IF(males!BI42&gt;0,males!BI42,"")</f>
        <v/>
      </c>
      <c r="AD31" s="64" t="str">
        <f>IF(males!BI43&gt;0,males!BI43,"")</f>
        <v/>
      </c>
      <c r="AE31" s="64" t="str">
        <f>IF(males!BI44&gt;0,males!BI44,"")</f>
        <v/>
      </c>
      <c r="AF31" s="64" t="str">
        <f>IF(males!BI46&gt;0,males!BI46,"")</f>
        <v/>
      </c>
      <c r="AG31" s="64" t="str">
        <f>IF(males!BI47&gt;0,males!BI47,"")</f>
        <v/>
      </c>
      <c r="AH31" s="64" t="str">
        <f>IF(males!BI48&gt;0,males!BI48,"")</f>
        <v/>
      </c>
    </row>
    <row r="33" spans="1:3" s="100" customFormat="1" x14ac:dyDescent="0.2">
      <c r="A33" s="133"/>
      <c r="B33" s="98"/>
      <c r="C33" s="9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8</vt:i4>
      </vt:variant>
    </vt:vector>
  </HeadingPairs>
  <TitlesOfParts>
    <vt:vector size="8" baseType="lpstr">
      <vt:lpstr>instructions</vt:lpstr>
      <vt:lpstr>general info</vt:lpstr>
      <vt:lpstr>females</vt:lpstr>
      <vt:lpstr>males</vt:lpstr>
      <vt:lpstr>female stats (μm)</vt:lpstr>
      <vt:lpstr>female stats (pt)</vt:lpstr>
      <vt:lpstr>male stats (μm)</vt:lpstr>
      <vt:lpstr>male stats (pt)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Apochela (ver. 1.0)</dc:title>
  <dc:creator>Łukasz Michalczyk (LM@tardigrada.net)</dc:creator>
  <cp:keywords>Tardigrada Apochela morphometry</cp:keywords>
  <cp:lastModifiedBy>Madga</cp:lastModifiedBy>
  <cp:lastPrinted>2003-07-11T12:21:57Z</cp:lastPrinted>
  <dcterms:created xsi:type="dcterms:W3CDTF">2003-07-11T12:08:32Z</dcterms:created>
  <dcterms:modified xsi:type="dcterms:W3CDTF">2021-02-26T20:11:51Z</dcterms:modified>
</cp:coreProperties>
</file>